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Pictures\Online Marketing Shop\"/>
    </mc:Choice>
  </mc:AlternateContent>
  <xr:revisionPtr revIDLastSave="0" documentId="13_ncr:1_{6930EAB3-3320-4339-9B9B-70EB9733AC77}" xr6:coauthVersionLast="47" xr6:coauthVersionMax="47" xr10:uidLastSave="{00000000-0000-0000-0000-000000000000}"/>
  <bookViews>
    <workbookView xWindow="8531" yWindow="122" windowWidth="29058" windowHeight="18788" xr2:uid="{C90B07FE-F13F-4C0A-B111-CB64DA5C591D}"/>
  </bookViews>
  <sheets>
    <sheet name="Campagne" sheetId="1" r:id="rId1"/>
    <sheet name="Campagne overzicht" sheetId="6" r:id="rId2"/>
    <sheet name="Zoekwoord Planning" sheetId="4" r:id="rId3"/>
    <sheet name="KPI Berekenen" sheetId="5" r:id="rId4"/>
    <sheet name="Omzet besparen" sheetId="3" r:id="rId5"/>
    <sheet name="Origineel" sheetId="2" r:id="rId6"/>
  </sheets>
  <definedNames>
    <definedName name="_xlnm.Print_Area" localSheetId="0">Campagne!$A$1:$U$31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F20" i="6"/>
  <c r="J19" i="6"/>
  <c r="J18" i="6"/>
  <c r="J17" i="6"/>
  <c r="J16" i="6"/>
  <c r="J15" i="6"/>
  <c r="L7" i="6"/>
  <c r="J7" i="6"/>
  <c r="G7" i="6"/>
  <c r="F22" i="6"/>
  <c r="G18" i="6"/>
  <c r="L17" i="6"/>
  <c r="M17" i="6" s="1"/>
  <c r="G17" i="6"/>
  <c r="G16" i="6"/>
  <c r="L15" i="6"/>
  <c r="L20" i="6" s="1"/>
  <c r="L22" i="6" s="1"/>
  <c r="G15" i="6"/>
  <c r="F10" i="6"/>
  <c r="F12" i="6" s="1"/>
  <c r="L8" i="6"/>
  <c r="J8" i="6"/>
  <c r="G8" i="6"/>
  <c r="L6" i="6"/>
  <c r="M6" i="6" s="1"/>
  <c r="J6" i="6"/>
  <c r="G6" i="6"/>
  <c r="L5" i="6"/>
  <c r="M5" i="6" s="1"/>
  <c r="J5" i="6"/>
  <c r="G5" i="6"/>
  <c r="L4" i="6"/>
  <c r="M4" i="6" s="1"/>
  <c r="J4" i="6"/>
  <c r="G4" i="6"/>
  <c r="L10" i="6" l="1"/>
  <c r="L12" i="6" s="1"/>
  <c r="M15" i="6"/>
  <c r="M20" i="6" s="1"/>
  <c r="M22" i="6" s="1"/>
  <c r="M8" i="6"/>
  <c r="M10" i="6" s="1"/>
  <c r="M12" i="6" s="1"/>
  <c r="C35" i="5" l="1"/>
  <c r="C29" i="5"/>
  <c r="C23" i="5"/>
  <c r="B18" i="5"/>
  <c r="C12" i="5"/>
  <c r="C6" i="5"/>
  <c r="D23" i="3"/>
  <c r="D22" i="3"/>
  <c r="D21" i="3"/>
  <c r="J13" i="3"/>
  <c r="L13" i="3" s="1"/>
  <c r="N13" i="3" s="1"/>
  <c r="F13" i="3"/>
  <c r="H13" i="3" s="1"/>
  <c r="J8" i="3"/>
  <c r="D17" i="3" s="1"/>
  <c r="F8" i="3"/>
  <c r="H8" i="3" s="1"/>
  <c r="L8" i="3" l="1"/>
  <c r="D18" i="3" l="1"/>
  <c r="N8" i="3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</authors>
  <commentList>
    <comment ref="M11" authorId="0" shapeId="0" xr:uid="{99F585D4-06CD-4113-BE3E-D4A6FC5C1B92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Bureaustoelen met lendensteun </t>
        </r>
      </text>
    </comment>
    <comment ref="M12" authorId="0" shapeId="0" xr:uid="{AC7B1755-7820-4A32-8F4D-AC01FE3CFBC4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Hoe kan ik mijn rugproblemen verhelpen als ik de hele dag moet zitten?</t>
        </r>
      </text>
    </comment>
    <comment ref="M13" authorId="0" shapeId="0" xr:uid="{8BCEC0B7-34F4-4D51-8EED-2B990FD51B3A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Mijn rug doet pijn op het werk</t>
        </r>
      </text>
    </comment>
    <comment ref="M14" authorId="0" shapeId="0" xr:uid="{5C3315C9-06C2-4A2B-A60F-50C03F131ADA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Mijn rug doet pijn omdat ik te lang in een ongemakkelijke bureaustoel zit.</t>
        </r>
      </text>
    </comment>
    <comment ref="M15" authorId="0" shapeId="0" xr:uid="{D6AEBC76-8220-4F19-947D-010DD8E79CF8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Office Centre Bureaustoel met max rugleuning</t>
        </r>
      </text>
    </comment>
    <comment ref="M16" authorId="0" shapeId="0" xr:uid="{2E70C430-28E9-44BC-863A-FA00AC90AD25}">
      <text>
        <r>
          <rPr>
            <b/>
            <sz val="9"/>
            <color indexed="81"/>
            <rFont val="Tahoma"/>
            <family val="2"/>
          </rPr>
          <t>Voorbeeldvraag:</t>
        </r>
        <r>
          <rPr>
            <sz val="9"/>
            <color indexed="81"/>
            <rFont val="Tahoma"/>
            <family val="2"/>
          </rPr>
          <t xml:space="preserve">
Online bureau stoelen
Websites die bureaustoelen verkopen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</authors>
  <commentList>
    <comment ref="A22" authorId="0" shapeId="0" xr:uid="{098C0E8B-5C68-445B-9C6A-FDAC333A2A1A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kosten € 14.000 ads + 80.000 Johan= € 94.000
/ 1024 ingevulde formulieren in 2023</t>
        </r>
      </text>
    </comment>
  </commentList>
</comments>
</file>

<file path=xl/sharedStrings.xml><?xml version="1.0" encoding="utf-8"?>
<sst xmlns="http://schemas.openxmlformats.org/spreadsheetml/2006/main" count="326" uniqueCount="89">
  <si>
    <t>Groep 1</t>
  </si>
  <si>
    <t>Groep 2</t>
  </si>
  <si>
    <t>Groep 3</t>
  </si>
  <si>
    <t>Groep 4</t>
  </si>
  <si>
    <t>AD GROEP</t>
  </si>
  <si>
    <t>CAMPAGNE</t>
  </si>
  <si>
    <t xml:space="preserve"> </t>
  </si>
  <si>
    <t>Kosten/ Conversie</t>
  </si>
  <si>
    <t>Conv / Dag</t>
  </si>
  <si>
    <t>Conv / Maand</t>
  </si>
  <si>
    <t>Conv / Jaar</t>
  </si>
  <si>
    <t>Kosten / Dag</t>
  </si>
  <si>
    <t>Kosten / Maand</t>
  </si>
  <si>
    <t>Kosten / Jaar</t>
  </si>
  <si>
    <t>Kosten besparing / Dag</t>
  </si>
  <si>
    <t>Kosten besparing / Maand</t>
  </si>
  <si>
    <t>Kosten besparing / Jaar</t>
  </si>
  <si>
    <t>Extra Conversies / Jaar</t>
  </si>
  <si>
    <t>Extra Conversies / Maand</t>
  </si>
  <si>
    <t>Extra Conversies / Dag</t>
  </si>
  <si>
    <t>Omzet en besparing nieuwe ads</t>
  </si>
  <si>
    <t>Origineel ADS</t>
  </si>
  <si>
    <t>Nieuw ADS</t>
  </si>
  <si>
    <t>Zoekwoord Planning</t>
  </si>
  <si>
    <t>Het begrijpen van de Kopers Funnel</t>
  </si>
  <si>
    <t>Elke klant doorloopt dit proces elke keer weer</t>
  </si>
  <si>
    <t>de fasen van het kooptraject</t>
  </si>
  <si>
    <t>Type vraag</t>
  </si>
  <si>
    <t>koperspsychologie</t>
  </si>
  <si>
    <t>Antwoord op de vraag</t>
  </si>
  <si>
    <t>probleem gebaseerd</t>
  </si>
  <si>
    <t>De vraag zelf</t>
  </si>
  <si>
    <t>Expliciet / Direct</t>
  </si>
  <si>
    <t>Beschrijving van het probleem</t>
  </si>
  <si>
    <t>Symptoom gericht</t>
  </si>
  <si>
    <t>Beschrijving van de oorzaak</t>
  </si>
  <si>
    <t>Merknaam / productonderdelen</t>
  </si>
  <si>
    <t>Direct / geschoold</t>
  </si>
  <si>
    <t>Informatieve vragen</t>
  </si>
  <si>
    <t>Prille fase / ongeinformeerd</t>
  </si>
  <si>
    <t>Vragen gaan van algemeen naar specifiek naarmate klanten meer te weten komen over ons product en onze diensten</t>
  </si>
  <si>
    <t>Wat vertellen onze voorbeeldzoekwoorden ons over de consument</t>
  </si>
  <si>
    <t>voorbeeld zoekvragen</t>
  </si>
  <si>
    <t>Website</t>
  </si>
  <si>
    <t xml:space="preserve">  </t>
  </si>
  <si>
    <t>Gebruik deze formules om uw belangrijkste KPI's te berekenen</t>
  </si>
  <si>
    <t>Bepaal het maximum CPC-bod</t>
  </si>
  <si>
    <t>Opbrengst / Click</t>
  </si>
  <si>
    <t>Gewenste ROAS</t>
  </si>
  <si>
    <t>Break-even maximale CPC</t>
  </si>
  <si>
    <t>Bepaal de opbrengst per klik</t>
  </si>
  <si>
    <t>Total Conv Opbrengst</t>
  </si>
  <si>
    <t>Total Clicks</t>
  </si>
  <si>
    <t>Opbrengst per click</t>
  </si>
  <si>
    <t>Bepaal een break-even-ROAS</t>
  </si>
  <si>
    <t>Gemiddelde winstmarge</t>
  </si>
  <si>
    <t>Break Even ROAS</t>
  </si>
  <si>
    <t>Werkelijke kosten per conversie voor formulieren ( bedankt pagina)</t>
  </si>
  <si>
    <t>Kosten / Conv AdWords</t>
  </si>
  <si>
    <t>Verkoop team Conv. %</t>
  </si>
  <si>
    <t>Werkelijke kosten per conversie</t>
  </si>
  <si>
    <t xml:space="preserve">Break Even CPA for formulieren </t>
  </si>
  <si>
    <t>Avg Opbrengst Per Conversie</t>
  </si>
  <si>
    <t>Sales Team Conv Rate</t>
  </si>
  <si>
    <t>Break Even Cost per Conversion</t>
  </si>
  <si>
    <t>CPC from CPM and CTR</t>
  </si>
  <si>
    <t>CTR</t>
  </si>
  <si>
    <t>cost per 1000 impressions</t>
  </si>
  <si>
    <t>CPC</t>
  </si>
  <si>
    <t>ROI=opbrengst-kostenx100/kosten</t>
  </si>
  <si>
    <t>ROAS = opbrengst van ads / kosten van ads</t>
  </si>
  <si>
    <t>Google Ads Accounts</t>
  </si>
  <si>
    <t>Account</t>
  </si>
  <si>
    <t>Campagne naam</t>
  </si>
  <si>
    <t>Vertoningen</t>
  </si>
  <si>
    <t>Klikken</t>
  </si>
  <si>
    <t>Conversies</t>
  </si>
  <si>
    <t>Kosten</t>
  </si>
  <si>
    <t>Kosten / conv</t>
  </si>
  <si>
    <t>polissen</t>
  </si>
  <si>
    <t>Conversie %</t>
  </si>
  <si>
    <t>Provisie 3jr.</t>
  </si>
  <si>
    <t>provisie Totaal</t>
  </si>
  <si>
    <t>Winst/Verlies</t>
  </si>
  <si>
    <t>Totaal</t>
  </si>
  <si>
    <t>Gemiddeld per maand</t>
  </si>
  <si>
    <t>Account 1</t>
  </si>
  <si>
    <t>Account 2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</si>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</sst>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#,##0.00"/>
    <numFmt numFmtId="166" formatCode="&quot;€&quot;\ #,##0"/>
  </numFmts>
  <fonts count="3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Roboto"/>
    </font>
    <font>
      <b/>
      <sz val="18"/>
      <color rgb="FF50B948"/>
      <name val="Roboto"/>
    </font>
    <font>
      <sz val="18"/>
      <color theme="9" tint="-0.49998474074526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4"/>
      <color rgb="FF0070C0"/>
      <name val="Aptos Narrow"/>
      <family val="2"/>
      <scheme val="minor"/>
    </font>
    <font>
      <sz val="16"/>
      <color rgb="FF0070C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color rgb="FFFFFF0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9"/>
      <name val="Arial"/>
      <family val="2"/>
    </font>
    <font>
      <sz val="11"/>
      <color rgb="FFFF0000"/>
      <name val="Arial"/>
      <family val="2"/>
    </font>
    <font>
      <b/>
      <sz val="11"/>
      <color theme="9"/>
      <name val="Arial"/>
      <family val="2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7E1C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164" fontId="0" fillId="0" borderId="0" xfId="0" applyNumberFormat="1"/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6" fillId="6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" fontId="0" fillId="0" borderId="0" xfId="0" applyNumberFormat="1"/>
    <xf numFmtId="0" fontId="10" fillId="7" borderId="2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9" borderId="0" xfId="0" applyFont="1" applyFill="1"/>
    <xf numFmtId="0" fontId="18" fillId="10" borderId="0" xfId="0" applyFont="1" applyFill="1"/>
    <xf numFmtId="0" fontId="18" fillId="11" borderId="0" xfId="0" applyFont="1" applyFill="1"/>
    <xf numFmtId="17" fontId="18" fillId="11" borderId="0" xfId="0" applyNumberFormat="1" applyFont="1" applyFill="1"/>
    <xf numFmtId="0" fontId="18" fillId="0" borderId="0" xfId="0" applyFont="1"/>
    <xf numFmtId="0" fontId="18" fillId="12" borderId="0" xfId="0" applyFont="1" applyFill="1"/>
    <xf numFmtId="165" fontId="19" fillId="0" borderId="0" xfId="0" applyNumberFormat="1" applyFont="1"/>
    <xf numFmtId="10" fontId="19" fillId="0" borderId="0" xfId="0" applyNumberFormat="1" applyFont="1"/>
    <xf numFmtId="165" fontId="19" fillId="12" borderId="0" xfId="0" applyNumberFormat="1" applyFont="1" applyFill="1"/>
    <xf numFmtId="0" fontId="19" fillId="0" borderId="0" xfId="0" applyFont="1"/>
    <xf numFmtId="9" fontId="19" fillId="0" borderId="0" xfId="0" applyNumberFormat="1" applyFont="1"/>
    <xf numFmtId="10" fontId="19" fillId="12" borderId="0" xfId="0" applyNumberFormat="1" applyFont="1" applyFill="1"/>
    <xf numFmtId="0" fontId="20" fillId="11" borderId="0" xfId="0" applyFont="1" applyFill="1"/>
    <xf numFmtId="0" fontId="20" fillId="0" borderId="0" xfId="0" applyFont="1"/>
    <xf numFmtId="0" fontId="18" fillId="13" borderId="0" xfId="0" applyFont="1" applyFill="1"/>
    <xf numFmtId="0" fontId="21" fillId="14" borderId="9" xfId="0" applyFont="1" applyFill="1" applyBorder="1" applyAlignment="1">
      <alignment vertical="center" wrapText="1"/>
    </xf>
    <xf numFmtId="0" fontId="22" fillId="15" borderId="9" xfId="0" applyFont="1" applyFill="1" applyBorder="1" applyAlignment="1">
      <alignment vertical="center" wrapText="1"/>
    </xf>
    <xf numFmtId="0" fontId="23" fillId="15" borderId="9" xfId="0" applyFont="1" applyFill="1" applyBorder="1" applyAlignment="1">
      <alignment horizontal="center" vertical="center" wrapText="1"/>
    </xf>
    <xf numFmtId="0" fontId="23" fillId="15" borderId="9" xfId="0" applyFont="1" applyFill="1" applyBorder="1" applyAlignment="1">
      <alignment vertical="center" wrapText="1"/>
    </xf>
    <xf numFmtId="0" fontId="24" fillId="16" borderId="9" xfId="0" applyFont="1" applyFill="1" applyBorder="1" applyAlignment="1">
      <alignment vertical="center" wrapText="1"/>
    </xf>
    <xf numFmtId="0" fontId="25" fillId="17" borderId="9" xfId="0" applyFont="1" applyFill="1" applyBorder="1" applyAlignment="1">
      <alignment vertical="center" wrapText="1"/>
    </xf>
    <xf numFmtId="0" fontId="24" fillId="16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0" fontId="23" fillId="0" borderId="9" xfId="0" applyFont="1" applyBorder="1" applyAlignment="1">
      <alignment horizontal="center" wrapText="1"/>
    </xf>
    <xf numFmtId="0" fontId="23" fillId="18" borderId="9" xfId="0" applyFont="1" applyFill="1" applyBorder="1" applyAlignment="1">
      <alignment horizontal="right" wrapText="1"/>
    </xf>
    <xf numFmtId="3" fontId="23" fillId="0" borderId="9" xfId="0" applyNumberFormat="1" applyFont="1" applyBorder="1" applyAlignment="1">
      <alignment horizontal="center" wrapText="1"/>
    </xf>
    <xf numFmtId="166" fontId="23" fillId="0" borderId="9" xfId="0" applyNumberFormat="1" applyFont="1" applyBorder="1" applyAlignment="1">
      <alignment horizontal="center" wrapText="1"/>
    </xf>
    <xf numFmtId="10" fontId="23" fillId="0" borderId="9" xfId="0" applyNumberFormat="1" applyFont="1" applyBorder="1" applyAlignment="1">
      <alignment horizontal="center" wrapText="1"/>
    </xf>
    <xf numFmtId="166" fontId="26" fillId="0" borderId="9" xfId="0" applyNumberFormat="1" applyFont="1" applyBorder="1" applyAlignment="1">
      <alignment horizontal="center" wrapText="1"/>
    </xf>
    <xf numFmtId="166" fontId="27" fillId="0" borderId="9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166" fontId="23" fillId="0" borderId="11" xfId="0" applyNumberFormat="1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166" fontId="28" fillId="0" borderId="9" xfId="0" applyNumberFormat="1" applyFont="1" applyBorder="1" applyAlignment="1">
      <alignment horizontal="center" wrapText="1"/>
    </xf>
    <xf numFmtId="0" fontId="29" fillId="0" borderId="9" xfId="0" applyFont="1" applyBorder="1" applyAlignment="1">
      <alignment wrapText="1"/>
    </xf>
    <xf numFmtId="3" fontId="29" fillId="0" borderId="9" xfId="0" applyNumberFormat="1" applyFont="1" applyBorder="1" applyAlignment="1">
      <alignment horizontal="center" wrapText="1"/>
    </xf>
    <xf numFmtId="166" fontId="29" fillId="0" borderId="9" xfId="0" applyNumberFormat="1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18" borderId="9" xfId="0" applyFont="1" applyFill="1" applyBorder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0B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95814F6-E540-4FE4-9AAA-2E75C077109A}" type="doc">
      <dgm:prSet loTypeId="urn:microsoft.com/office/officeart/2005/8/layout/pyramid3" loCatId="pyramid" qsTypeId="urn:microsoft.com/office/officeart/2005/8/quickstyle/simple1" qsCatId="simple" csTypeId="urn:microsoft.com/office/officeart/2005/8/colors/accent1_2" csCatId="accent1" phldr="1"/>
      <dgm:spPr/>
    </dgm:pt>
    <dgm:pt modelId="{DEB304A3-0144-4561-8D68-6CF80F65A151}">
      <dgm:prSet phldrT="[Tekst]" custT="1"/>
      <dgm:spPr>
        <a:solidFill>
          <a:srgbClr val="C00000"/>
        </a:solidFill>
      </dgm:spPr>
      <dgm:t>
        <a:bodyPr/>
        <a:lstStyle/>
        <a:p>
          <a:r>
            <a:rPr lang="nl-NL" sz="2400">
              <a:solidFill>
                <a:schemeClr val="bg1"/>
              </a:solidFill>
            </a:rPr>
            <a:t>Bewustzijn</a:t>
          </a:r>
        </a:p>
      </dgm:t>
    </dgm:pt>
    <dgm:pt modelId="{268772DB-5B8C-4FDF-90CB-C065C13941BE}" type="parTrans" cxnId="{D1AA4F49-7B24-4157-9168-1A26E2D837DD}">
      <dgm:prSet/>
      <dgm:spPr/>
      <dgm:t>
        <a:bodyPr/>
        <a:lstStyle/>
        <a:p>
          <a:endParaRPr lang="nl-NL"/>
        </a:p>
      </dgm:t>
    </dgm:pt>
    <dgm:pt modelId="{E89612BA-741A-4C76-89DE-75E6D6AD8A84}" type="sibTrans" cxnId="{D1AA4F49-7B24-4157-9168-1A26E2D837DD}">
      <dgm:prSet/>
      <dgm:spPr/>
      <dgm:t>
        <a:bodyPr/>
        <a:lstStyle/>
        <a:p>
          <a:endParaRPr lang="nl-NL"/>
        </a:p>
      </dgm:t>
    </dgm:pt>
    <dgm:pt modelId="{4E0637A4-3C41-48C4-BB46-E57B204F1B2C}">
      <dgm:prSet phldrT="[Tekst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nl-NL" sz="1600">
              <a:solidFill>
                <a:schemeClr val="bg1"/>
              </a:solidFill>
            </a:rPr>
            <a:t>Winkelen</a:t>
          </a:r>
        </a:p>
      </dgm:t>
    </dgm:pt>
    <dgm:pt modelId="{43896BF6-762D-4A57-972E-7227B0D01FF9}" type="parTrans" cxnId="{1F96DC61-76AF-4692-BEAF-DA6AA9F5D211}">
      <dgm:prSet/>
      <dgm:spPr/>
      <dgm:t>
        <a:bodyPr/>
        <a:lstStyle/>
        <a:p>
          <a:endParaRPr lang="nl-NL"/>
        </a:p>
      </dgm:t>
    </dgm:pt>
    <dgm:pt modelId="{0D436363-3D64-4F09-9E2C-3FA716D29596}" type="sibTrans" cxnId="{1F96DC61-76AF-4692-BEAF-DA6AA9F5D211}">
      <dgm:prSet/>
      <dgm:spPr/>
      <dgm:t>
        <a:bodyPr/>
        <a:lstStyle/>
        <a:p>
          <a:endParaRPr lang="nl-NL"/>
        </a:p>
      </dgm:t>
    </dgm:pt>
    <dgm:pt modelId="{4BE7C170-0FF7-4886-849F-67742A995F7C}">
      <dgm:prSet phldrT="[Tekst]" custT="1"/>
      <dgm:spPr>
        <a:solidFill>
          <a:srgbClr val="FFC000"/>
        </a:solidFill>
      </dgm:spPr>
      <dgm:t>
        <a:bodyPr/>
        <a:lstStyle/>
        <a:p>
          <a:r>
            <a:rPr lang="nl-NL" sz="1400"/>
            <a:t>Kopen</a:t>
          </a:r>
        </a:p>
      </dgm:t>
    </dgm:pt>
    <dgm:pt modelId="{01F3BDFC-E2CD-4C8B-A4A7-0B95D8CBC4E9}" type="parTrans" cxnId="{E70D10F7-8001-4F5A-8C9A-E5C8397BFD9C}">
      <dgm:prSet/>
      <dgm:spPr/>
      <dgm:t>
        <a:bodyPr/>
        <a:lstStyle/>
        <a:p>
          <a:endParaRPr lang="nl-NL"/>
        </a:p>
      </dgm:t>
    </dgm:pt>
    <dgm:pt modelId="{70DEB8B1-8D9B-4397-9429-4E9366D014E7}" type="sibTrans" cxnId="{E70D10F7-8001-4F5A-8C9A-E5C8397BFD9C}">
      <dgm:prSet/>
      <dgm:spPr/>
      <dgm:t>
        <a:bodyPr/>
        <a:lstStyle/>
        <a:p>
          <a:endParaRPr lang="nl-NL"/>
        </a:p>
      </dgm:t>
    </dgm:pt>
    <dgm:pt modelId="{A73E1ADF-ABBB-4C9D-B4C9-1F6056BF77BE}">
      <dgm:prSet phldrT="[Tekst]" custT="1"/>
      <dgm:spPr>
        <a:solidFill>
          <a:schemeClr val="accent6"/>
        </a:solidFill>
      </dgm:spPr>
      <dgm:t>
        <a:bodyPr/>
        <a:lstStyle/>
        <a:p>
          <a:r>
            <a:rPr lang="nl-NL" sz="2000">
              <a:solidFill>
                <a:schemeClr val="bg1"/>
              </a:solidFill>
            </a:rPr>
            <a:t>Interesse</a:t>
          </a:r>
        </a:p>
      </dgm:t>
    </dgm:pt>
    <dgm:pt modelId="{8B43A07A-9952-4480-A32B-BF569E70AE67}" type="parTrans" cxnId="{4E17DF4F-8410-4377-A657-8EF697B18632}">
      <dgm:prSet/>
      <dgm:spPr/>
      <dgm:t>
        <a:bodyPr/>
        <a:lstStyle/>
        <a:p>
          <a:endParaRPr lang="nl-NL"/>
        </a:p>
      </dgm:t>
    </dgm:pt>
    <dgm:pt modelId="{DAB5A599-986A-4EEB-8D35-E490FB979DB4}" type="sibTrans" cxnId="{4E17DF4F-8410-4377-A657-8EF697B18632}">
      <dgm:prSet/>
      <dgm:spPr/>
      <dgm:t>
        <a:bodyPr/>
        <a:lstStyle/>
        <a:p>
          <a:endParaRPr lang="nl-NL"/>
        </a:p>
      </dgm:t>
    </dgm:pt>
    <dgm:pt modelId="{825C6A75-167F-4D74-93B7-67BAF49C93F5}" type="pres">
      <dgm:prSet presAssocID="{995814F6-E540-4FE4-9AAA-2E75C077109A}" presName="Name0" presStyleCnt="0">
        <dgm:presLayoutVars>
          <dgm:dir/>
          <dgm:animLvl val="lvl"/>
          <dgm:resizeHandles val="exact"/>
        </dgm:presLayoutVars>
      </dgm:prSet>
      <dgm:spPr/>
    </dgm:pt>
    <dgm:pt modelId="{E4B859C5-92D5-4DFD-B96C-E52761BB91BB}" type="pres">
      <dgm:prSet presAssocID="{DEB304A3-0144-4561-8D68-6CF80F65A151}" presName="Name8" presStyleCnt="0"/>
      <dgm:spPr/>
    </dgm:pt>
    <dgm:pt modelId="{41591172-81CE-4799-A365-0D4EC6B028A4}" type="pres">
      <dgm:prSet presAssocID="{DEB304A3-0144-4561-8D68-6CF80F65A151}" presName="level" presStyleLbl="node1" presStyleIdx="0" presStyleCnt="4">
        <dgm:presLayoutVars>
          <dgm:chMax val="1"/>
          <dgm:bulletEnabled val="1"/>
        </dgm:presLayoutVars>
      </dgm:prSet>
      <dgm:spPr/>
    </dgm:pt>
    <dgm:pt modelId="{5266C478-9481-4375-BFA6-46943D5181A2}" type="pres">
      <dgm:prSet presAssocID="{DEB304A3-0144-4561-8D68-6CF80F65A151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F0A895B0-7423-432B-ABE6-4F112631CB80}" type="pres">
      <dgm:prSet presAssocID="{A73E1ADF-ABBB-4C9D-B4C9-1F6056BF77BE}" presName="Name8" presStyleCnt="0"/>
      <dgm:spPr/>
    </dgm:pt>
    <dgm:pt modelId="{31A6066F-38AB-4879-AA63-EAE7B0805DF1}" type="pres">
      <dgm:prSet presAssocID="{A73E1ADF-ABBB-4C9D-B4C9-1F6056BF77BE}" presName="level" presStyleLbl="node1" presStyleIdx="1" presStyleCnt="4">
        <dgm:presLayoutVars>
          <dgm:chMax val="1"/>
          <dgm:bulletEnabled val="1"/>
        </dgm:presLayoutVars>
      </dgm:prSet>
      <dgm:spPr/>
    </dgm:pt>
    <dgm:pt modelId="{BB425819-21B9-4091-96D5-C385A8068827}" type="pres">
      <dgm:prSet presAssocID="{A73E1ADF-ABBB-4C9D-B4C9-1F6056BF77BE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0B96C652-C0D0-474B-987D-82A059F2D235}" type="pres">
      <dgm:prSet presAssocID="{4E0637A4-3C41-48C4-BB46-E57B204F1B2C}" presName="Name8" presStyleCnt="0"/>
      <dgm:spPr/>
    </dgm:pt>
    <dgm:pt modelId="{73D9388F-9E1A-4AB6-8055-74C863F90DA4}" type="pres">
      <dgm:prSet presAssocID="{4E0637A4-3C41-48C4-BB46-E57B204F1B2C}" presName="level" presStyleLbl="node1" presStyleIdx="2" presStyleCnt="4">
        <dgm:presLayoutVars>
          <dgm:chMax val="1"/>
          <dgm:bulletEnabled val="1"/>
        </dgm:presLayoutVars>
      </dgm:prSet>
      <dgm:spPr/>
    </dgm:pt>
    <dgm:pt modelId="{D848AD4C-824B-4F2C-964E-726A91854806}" type="pres">
      <dgm:prSet presAssocID="{4E0637A4-3C41-48C4-BB46-E57B204F1B2C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6629AC18-5A3A-47C2-A214-5896403C076E}" type="pres">
      <dgm:prSet presAssocID="{4BE7C170-0FF7-4886-849F-67742A995F7C}" presName="Name8" presStyleCnt="0"/>
      <dgm:spPr/>
    </dgm:pt>
    <dgm:pt modelId="{59946FA6-69CE-42CC-B7E6-83F749389ECA}" type="pres">
      <dgm:prSet presAssocID="{4BE7C170-0FF7-4886-849F-67742A995F7C}" presName="level" presStyleLbl="node1" presStyleIdx="3" presStyleCnt="4">
        <dgm:presLayoutVars>
          <dgm:chMax val="1"/>
          <dgm:bulletEnabled val="1"/>
        </dgm:presLayoutVars>
      </dgm:prSet>
      <dgm:spPr/>
    </dgm:pt>
    <dgm:pt modelId="{99848F36-7E4D-423A-9754-CE7D7A912FD4}" type="pres">
      <dgm:prSet presAssocID="{4BE7C170-0FF7-4886-849F-67742A995F7C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7FDB6608-C585-494B-A0D1-0C1F85F09D15}" type="presOf" srcId="{DEB304A3-0144-4561-8D68-6CF80F65A151}" destId="{41591172-81CE-4799-A365-0D4EC6B028A4}" srcOrd="0" destOrd="0" presId="urn:microsoft.com/office/officeart/2005/8/layout/pyramid3"/>
    <dgm:cxn modelId="{3D92D90B-F34A-4134-BE7C-1C4697D3C1ED}" type="presOf" srcId="{4BE7C170-0FF7-4886-849F-67742A995F7C}" destId="{59946FA6-69CE-42CC-B7E6-83F749389ECA}" srcOrd="0" destOrd="0" presId="urn:microsoft.com/office/officeart/2005/8/layout/pyramid3"/>
    <dgm:cxn modelId="{71E97A0C-8F39-4D3B-9C14-5BD9E9ADE9F7}" type="presOf" srcId="{DEB304A3-0144-4561-8D68-6CF80F65A151}" destId="{5266C478-9481-4375-BFA6-46943D5181A2}" srcOrd="1" destOrd="0" presId="urn:microsoft.com/office/officeart/2005/8/layout/pyramid3"/>
    <dgm:cxn modelId="{931B782B-0158-4D1D-A7A4-5CE5AFEB3783}" type="presOf" srcId="{4E0637A4-3C41-48C4-BB46-E57B204F1B2C}" destId="{D848AD4C-824B-4F2C-964E-726A91854806}" srcOrd="1" destOrd="0" presId="urn:microsoft.com/office/officeart/2005/8/layout/pyramid3"/>
    <dgm:cxn modelId="{5A8DF22D-B562-48F4-90A9-859553E951F1}" type="presOf" srcId="{4E0637A4-3C41-48C4-BB46-E57B204F1B2C}" destId="{73D9388F-9E1A-4AB6-8055-74C863F90DA4}" srcOrd="0" destOrd="0" presId="urn:microsoft.com/office/officeart/2005/8/layout/pyramid3"/>
    <dgm:cxn modelId="{A9A21232-5E11-4A07-A5EB-214B906FAF73}" type="presOf" srcId="{4BE7C170-0FF7-4886-849F-67742A995F7C}" destId="{99848F36-7E4D-423A-9754-CE7D7A912FD4}" srcOrd="1" destOrd="0" presId="urn:microsoft.com/office/officeart/2005/8/layout/pyramid3"/>
    <dgm:cxn modelId="{1F96DC61-76AF-4692-BEAF-DA6AA9F5D211}" srcId="{995814F6-E540-4FE4-9AAA-2E75C077109A}" destId="{4E0637A4-3C41-48C4-BB46-E57B204F1B2C}" srcOrd="2" destOrd="0" parTransId="{43896BF6-762D-4A57-972E-7227B0D01FF9}" sibTransId="{0D436363-3D64-4F09-9E2C-3FA716D29596}"/>
    <dgm:cxn modelId="{0C2AC144-8909-413C-8962-F37C5477894A}" type="presOf" srcId="{A73E1ADF-ABBB-4C9D-B4C9-1F6056BF77BE}" destId="{BB425819-21B9-4091-96D5-C385A8068827}" srcOrd="1" destOrd="0" presId="urn:microsoft.com/office/officeart/2005/8/layout/pyramid3"/>
    <dgm:cxn modelId="{D1AA4F49-7B24-4157-9168-1A26E2D837DD}" srcId="{995814F6-E540-4FE4-9AAA-2E75C077109A}" destId="{DEB304A3-0144-4561-8D68-6CF80F65A151}" srcOrd="0" destOrd="0" parTransId="{268772DB-5B8C-4FDF-90CB-C065C13941BE}" sibTransId="{E89612BA-741A-4C76-89DE-75E6D6AD8A84}"/>
    <dgm:cxn modelId="{8209084F-927C-4502-810A-36BA29B12D63}" type="presOf" srcId="{995814F6-E540-4FE4-9AAA-2E75C077109A}" destId="{825C6A75-167F-4D74-93B7-67BAF49C93F5}" srcOrd="0" destOrd="0" presId="urn:microsoft.com/office/officeart/2005/8/layout/pyramid3"/>
    <dgm:cxn modelId="{4E17DF4F-8410-4377-A657-8EF697B18632}" srcId="{995814F6-E540-4FE4-9AAA-2E75C077109A}" destId="{A73E1ADF-ABBB-4C9D-B4C9-1F6056BF77BE}" srcOrd="1" destOrd="0" parTransId="{8B43A07A-9952-4480-A32B-BF569E70AE67}" sibTransId="{DAB5A599-986A-4EEB-8D35-E490FB979DB4}"/>
    <dgm:cxn modelId="{EBE1DE71-A7E3-4B47-A96D-E6E66DBBAC5E}" type="presOf" srcId="{A73E1ADF-ABBB-4C9D-B4C9-1F6056BF77BE}" destId="{31A6066F-38AB-4879-AA63-EAE7B0805DF1}" srcOrd="0" destOrd="0" presId="urn:microsoft.com/office/officeart/2005/8/layout/pyramid3"/>
    <dgm:cxn modelId="{E70D10F7-8001-4F5A-8C9A-E5C8397BFD9C}" srcId="{995814F6-E540-4FE4-9AAA-2E75C077109A}" destId="{4BE7C170-0FF7-4886-849F-67742A995F7C}" srcOrd="3" destOrd="0" parTransId="{01F3BDFC-E2CD-4C8B-A4A7-0B95D8CBC4E9}" sibTransId="{70DEB8B1-8D9B-4397-9429-4E9366D014E7}"/>
    <dgm:cxn modelId="{FD565D40-80A3-4F53-81A9-98DDB55E6139}" type="presParOf" srcId="{825C6A75-167F-4D74-93B7-67BAF49C93F5}" destId="{E4B859C5-92D5-4DFD-B96C-E52761BB91BB}" srcOrd="0" destOrd="0" presId="urn:microsoft.com/office/officeart/2005/8/layout/pyramid3"/>
    <dgm:cxn modelId="{99110DF5-749E-4A0D-A93E-7606CC458847}" type="presParOf" srcId="{E4B859C5-92D5-4DFD-B96C-E52761BB91BB}" destId="{41591172-81CE-4799-A365-0D4EC6B028A4}" srcOrd="0" destOrd="0" presId="urn:microsoft.com/office/officeart/2005/8/layout/pyramid3"/>
    <dgm:cxn modelId="{C61C420B-30BF-4522-AFAA-1CC323A57A81}" type="presParOf" srcId="{E4B859C5-92D5-4DFD-B96C-E52761BB91BB}" destId="{5266C478-9481-4375-BFA6-46943D5181A2}" srcOrd="1" destOrd="0" presId="urn:microsoft.com/office/officeart/2005/8/layout/pyramid3"/>
    <dgm:cxn modelId="{8E3E574B-795B-415E-A017-E3F8826C62E8}" type="presParOf" srcId="{825C6A75-167F-4D74-93B7-67BAF49C93F5}" destId="{F0A895B0-7423-432B-ABE6-4F112631CB80}" srcOrd="1" destOrd="0" presId="urn:microsoft.com/office/officeart/2005/8/layout/pyramid3"/>
    <dgm:cxn modelId="{687BF236-9CD2-412A-8F95-E6E79D93E2B9}" type="presParOf" srcId="{F0A895B0-7423-432B-ABE6-4F112631CB80}" destId="{31A6066F-38AB-4879-AA63-EAE7B0805DF1}" srcOrd="0" destOrd="0" presId="urn:microsoft.com/office/officeart/2005/8/layout/pyramid3"/>
    <dgm:cxn modelId="{4E2ECDFD-9A6E-458B-85C7-A6CF0AF91ECE}" type="presParOf" srcId="{F0A895B0-7423-432B-ABE6-4F112631CB80}" destId="{BB425819-21B9-4091-96D5-C385A8068827}" srcOrd="1" destOrd="0" presId="urn:microsoft.com/office/officeart/2005/8/layout/pyramid3"/>
    <dgm:cxn modelId="{B1CFCB98-6CD4-4AF9-8FBA-DC2DA621C019}" type="presParOf" srcId="{825C6A75-167F-4D74-93B7-67BAF49C93F5}" destId="{0B96C652-C0D0-474B-987D-82A059F2D235}" srcOrd="2" destOrd="0" presId="urn:microsoft.com/office/officeart/2005/8/layout/pyramid3"/>
    <dgm:cxn modelId="{BC521CC6-4059-4F4D-B8CF-645E9013D75A}" type="presParOf" srcId="{0B96C652-C0D0-474B-987D-82A059F2D235}" destId="{73D9388F-9E1A-4AB6-8055-74C863F90DA4}" srcOrd="0" destOrd="0" presId="urn:microsoft.com/office/officeart/2005/8/layout/pyramid3"/>
    <dgm:cxn modelId="{6300DD67-BF8A-43C8-BCBE-80EDAB3A1451}" type="presParOf" srcId="{0B96C652-C0D0-474B-987D-82A059F2D235}" destId="{D848AD4C-824B-4F2C-964E-726A91854806}" srcOrd="1" destOrd="0" presId="urn:microsoft.com/office/officeart/2005/8/layout/pyramid3"/>
    <dgm:cxn modelId="{5D432F08-718B-45FD-B261-C4F180B0CD73}" type="presParOf" srcId="{825C6A75-167F-4D74-93B7-67BAF49C93F5}" destId="{6629AC18-5A3A-47C2-A214-5896403C076E}" srcOrd="3" destOrd="0" presId="urn:microsoft.com/office/officeart/2005/8/layout/pyramid3"/>
    <dgm:cxn modelId="{A4540106-0128-4F7B-A811-09CED55071EE}" type="presParOf" srcId="{6629AC18-5A3A-47C2-A214-5896403C076E}" destId="{59946FA6-69CE-42CC-B7E6-83F749389ECA}" srcOrd="0" destOrd="0" presId="urn:microsoft.com/office/officeart/2005/8/layout/pyramid3"/>
    <dgm:cxn modelId="{AEA6A7E8-B010-4E6F-9EAA-3E1F9F4EB4BC}" type="presParOf" srcId="{6629AC18-5A3A-47C2-A214-5896403C076E}" destId="{99848F36-7E4D-423A-9754-CE7D7A912FD4}" srcOrd="1" destOrd="0" presId="urn:microsoft.com/office/officeart/2005/8/layout/pyramid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1591172-81CE-4799-A365-0D4EC6B028A4}">
      <dsp:nvSpPr>
        <dsp:cNvPr id="0" name=""/>
        <dsp:cNvSpPr/>
      </dsp:nvSpPr>
      <dsp:spPr>
        <a:xfrm rot="10800000">
          <a:off x="0" y="0"/>
          <a:ext cx="3178834" cy="914400"/>
        </a:xfrm>
        <a:prstGeom prst="trapezoid">
          <a:avLst>
            <a:gd name="adj" fmla="val 43455"/>
          </a:avLst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2400" kern="1200">
              <a:solidFill>
                <a:schemeClr val="bg1"/>
              </a:solidFill>
            </a:rPr>
            <a:t>Bewustzijn</a:t>
          </a:r>
        </a:p>
      </dsp:txBody>
      <dsp:txXfrm rot="-10800000">
        <a:off x="556295" y="0"/>
        <a:ext cx="2066242" cy="914400"/>
      </dsp:txXfrm>
    </dsp:sp>
    <dsp:sp modelId="{31A6066F-38AB-4879-AA63-EAE7B0805DF1}">
      <dsp:nvSpPr>
        <dsp:cNvPr id="0" name=""/>
        <dsp:cNvSpPr/>
      </dsp:nvSpPr>
      <dsp:spPr>
        <a:xfrm rot="10800000">
          <a:off x="397354" y="914400"/>
          <a:ext cx="2384125" cy="914400"/>
        </a:xfrm>
        <a:prstGeom prst="trapezoid">
          <a:avLst>
            <a:gd name="adj" fmla="val 43455"/>
          </a:avLst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2000" kern="1200">
              <a:solidFill>
                <a:schemeClr val="bg1"/>
              </a:solidFill>
            </a:rPr>
            <a:t>Interesse</a:t>
          </a:r>
        </a:p>
      </dsp:txBody>
      <dsp:txXfrm rot="-10800000">
        <a:off x="814576" y="914400"/>
        <a:ext cx="1549681" cy="914400"/>
      </dsp:txXfrm>
    </dsp:sp>
    <dsp:sp modelId="{73D9388F-9E1A-4AB6-8055-74C863F90DA4}">
      <dsp:nvSpPr>
        <dsp:cNvPr id="0" name=""/>
        <dsp:cNvSpPr/>
      </dsp:nvSpPr>
      <dsp:spPr>
        <a:xfrm rot="10800000">
          <a:off x="794708" y="1828800"/>
          <a:ext cx="1589417" cy="914400"/>
        </a:xfrm>
        <a:prstGeom prst="trapezoid">
          <a:avLst>
            <a:gd name="adj" fmla="val 43455"/>
          </a:avLst>
        </a:prstGeom>
        <a:solidFill>
          <a:schemeClr val="tx2">
            <a:lumMod val="75000"/>
            <a:lumOff val="25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600" kern="1200">
              <a:solidFill>
                <a:schemeClr val="bg1"/>
              </a:solidFill>
            </a:rPr>
            <a:t>Winkelen</a:t>
          </a:r>
        </a:p>
      </dsp:txBody>
      <dsp:txXfrm rot="-10800000">
        <a:off x="1072856" y="1828800"/>
        <a:ext cx="1033121" cy="914400"/>
      </dsp:txXfrm>
    </dsp:sp>
    <dsp:sp modelId="{59946FA6-69CE-42CC-B7E6-83F749389ECA}">
      <dsp:nvSpPr>
        <dsp:cNvPr id="0" name=""/>
        <dsp:cNvSpPr/>
      </dsp:nvSpPr>
      <dsp:spPr>
        <a:xfrm rot="10800000">
          <a:off x="1192062" y="2743199"/>
          <a:ext cx="794708" cy="914400"/>
        </a:xfrm>
        <a:prstGeom prst="trapezoid">
          <a:avLst>
            <a:gd name="adj" fmla="val 50000"/>
          </a:avLst>
        </a:prstGeom>
        <a:solidFill>
          <a:srgbClr val="FFC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nl-NL" sz="1400" kern="1200"/>
            <a:t>Kopen</a:t>
          </a:r>
        </a:p>
      </dsp:txBody>
      <dsp:txXfrm rot="-10800000">
        <a:off x="1192062" y="2743199"/>
        <a:ext cx="794708" cy="9144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202721</xdr:colOff>
      <xdr:row>10</xdr:row>
      <xdr:rowOff>163903</xdr:rowOff>
    </xdr:from>
    <xdr:to>
      <xdr:col>5</xdr:col>
      <xdr:colOff>224287</xdr:colOff>
      <xdr:row>16</xdr:row>
      <xdr:rowOff>43133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9F06DB-CD35-23B1-DB12-032956318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87C9-7019-41B3-8F59-B00ACFAC2BC6}">
  <sheetPr>
    <pageSetUpPr fitToPage="1"/>
  </sheetPr>
  <dimension ref="B2:T30"/>
  <sheetViews>
    <sheetView tabSelected="1" workbookViewId="0">
      <selection activeCell="I5" sqref="I5:J6"/>
    </sheetView>
  </sheetViews>
  <sheetFormatPr defaultRowHeight="14.3" x14ac:dyDescent="0.25"/>
  <cols>
    <col min="2" max="2" width="10.625" customWidth="1"/>
    <col min="3" max="3" width="2.625" customWidth="1"/>
    <col min="4" max="7" width="10.625" customWidth="1"/>
    <col min="8" max="8" width="2.625" customWidth="1"/>
    <col min="9" max="12" width="10.625" customWidth="1"/>
    <col min="13" max="13" width="2.625" customWidth="1"/>
    <col min="14" max="17" width="10.625" customWidth="1"/>
    <col min="18" max="18" width="2.625" customWidth="1"/>
    <col min="19" max="20" width="10.625" customWidth="1"/>
  </cols>
  <sheetData>
    <row r="2" spans="2:20" ht="23.8" x14ac:dyDescent="0.4">
      <c r="J2" s="19" t="s">
        <v>43</v>
      </c>
      <c r="K2" s="19"/>
      <c r="L2" s="19"/>
    </row>
    <row r="5" spans="2:20" ht="14.3" customHeight="1" x14ac:dyDescent="0.25">
      <c r="D5" s="23" t="s">
        <v>0</v>
      </c>
      <c r="E5" s="24"/>
      <c r="F5" s="2"/>
      <c r="G5" s="2"/>
      <c r="I5" s="23" t="s">
        <v>1</v>
      </c>
      <c r="J5" s="24"/>
      <c r="K5" s="2"/>
      <c r="L5" s="2"/>
      <c r="N5" s="23" t="s">
        <v>2</v>
      </c>
      <c r="O5" s="24"/>
      <c r="P5" s="2"/>
      <c r="Q5" s="2"/>
      <c r="S5" s="23" t="s">
        <v>3</v>
      </c>
      <c r="T5" s="24"/>
    </row>
    <row r="6" spans="2:20" ht="14.3" customHeight="1" x14ac:dyDescent="0.25">
      <c r="D6" s="25"/>
      <c r="E6" s="26"/>
      <c r="F6" s="2"/>
      <c r="G6" s="2"/>
      <c r="I6" s="25"/>
      <c r="J6" s="26"/>
      <c r="K6" s="2"/>
      <c r="L6" s="2"/>
      <c r="N6" s="25"/>
      <c r="O6" s="26"/>
      <c r="P6" s="2"/>
      <c r="Q6" s="2"/>
      <c r="S6" s="25"/>
      <c r="T6" s="26"/>
    </row>
    <row r="8" spans="2:20" x14ac:dyDescent="0.25">
      <c r="B8" s="3" t="s">
        <v>5</v>
      </c>
      <c r="C8" s="4"/>
      <c r="D8" s="21" t="s">
        <v>6</v>
      </c>
      <c r="E8" s="22"/>
      <c r="F8" s="1"/>
      <c r="G8" s="3" t="s">
        <v>5</v>
      </c>
      <c r="I8" s="21" t="s">
        <v>6</v>
      </c>
      <c r="J8" s="22"/>
      <c r="K8" s="1"/>
      <c r="L8" s="3" t="s">
        <v>5</v>
      </c>
      <c r="N8" s="21" t="s">
        <v>6</v>
      </c>
      <c r="O8" s="22"/>
      <c r="P8" s="1"/>
      <c r="Q8" s="3" t="s">
        <v>5</v>
      </c>
      <c r="S8" s="21" t="s">
        <v>6</v>
      </c>
      <c r="T8" s="22"/>
    </row>
    <row r="10" spans="2:20" ht="20.05" customHeight="1" x14ac:dyDescent="0.25">
      <c r="B10" s="5" t="s">
        <v>4</v>
      </c>
      <c r="D10" s="20" t="s">
        <v>6</v>
      </c>
      <c r="E10" s="20"/>
      <c r="F10" s="1"/>
      <c r="G10" s="5" t="s">
        <v>4</v>
      </c>
      <c r="I10" s="20" t="s">
        <v>6</v>
      </c>
      <c r="J10" s="20"/>
      <c r="L10" s="5" t="s">
        <v>4</v>
      </c>
      <c r="N10" s="20" t="s">
        <v>6</v>
      </c>
      <c r="O10" s="20"/>
      <c r="Q10" s="5" t="s">
        <v>4</v>
      </c>
      <c r="S10" s="20" t="s">
        <v>6</v>
      </c>
      <c r="T10" s="20"/>
    </row>
    <row r="11" spans="2:20" ht="20.05" customHeight="1" x14ac:dyDescent="0.25">
      <c r="B11" s="5" t="s">
        <v>4</v>
      </c>
      <c r="D11" s="20" t="s">
        <v>6</v>
      </c>
      <c r="E11" s="20"/>
      <c r="F11" s="1"/>
      <c r="G11" s="5" t="s">
        <v>4</v>
      </c>
      <c r="I11" s="20" t="s">
        <v>6</v>
      </c>
      <c r="J11" s="20"/>
      <c r="L11" s="5" t="s">
        <v>4</v>
      </c>
      <c r="N11" s="20" t="s">
        <v>44</v>
      </c>
      <c r="O11" s="20"/>
      <c r="Q11" s="5" t="s">
        <v>4</v>
      </c>
      <c r="S11" s="20"/>
      <c r="T11" s="20"/>
    </row>
    <row r="12" spans="2:20" ht="20.05" customHeight="1" x14ac:dyDescent="0.25">
      <c r="B12" s="5" t="s">
        <v>4</v>
      </c>
      <c r="D12" s="20" t="s">
        <v>6</v>
      </c>
      <c r="E12" s="20"/>
      <c r="F12" s="1"/>
      <c r="G12" s="5" t="s">
        <v>4</v>
      </c>
      <c r="I12" s="20" t="s">
        <v>6</v>
      </c>
      <c r="J12" s="20"/>
      <c r="L12" s="5" t="s">
        <v>4</v>
      </c>
      <c r="N12" s="20" t="s">
        <v>6</v>
      </c>
      <c r="O12" s="20"/>
      <c r="Q12" s="5" t="s">
        <v>4</v>
      </c>
      <c r="S12" s="20"/>
      <c r="T12" s="20"/>
    </row>
    <row r="13" spans="2:20" ht="20.05" customHeight="1" x14ac:dyDescent="0.25">
      <c r="B13" s="5" t="s">
        <v>4</v>
      </c>
      <c r="D13" s="20" t="s">
        <v>6</v>
      </c>
      <c r="E13" s="20"/>
      <c r="F13" s="1"/>
      <c r="G13" s="5" t="s">
        <v>4</v>
      </c>
      <c r="I13" s="20" t="s">
        <v>6</v>
      </c>
      <c r="J13" s="20"/>
      <c r="L13" s="5" t="s">
        <v>4</v>
      </c>
      <c r="N13" s="20"/>
      <c r="O13" s="20"/>
      <c r="Q13" s="5" t="s">
        <v>4</v>
      </c>
      <c r="S13" s="20"/>
      <c r="T13" s="20"/>
    </row>
    <row r="14" spans="2:20" ht="20.05" customHeight="1" x14ac:dyDescent="0.25">
      <c r="B14" s="5" t="s">
        <v>4</v>
      </c>
      <c r="D14" s="20" t="s">
        <v>6</v>
      </c>
      <c r="E14" s="20"/>
      <c r="F14" s="1"/>
      <c r="G14" s="5" t="s">
        <v>4</v>
      </c>
      <c r="I14" s="20" t="s">
        <v>6</v>
      </c>
      <c r="J14" s="20"/>
      <c r="L14" s="5" t="s">
        <v>4</v>
      </c>
      <c r="N14" s="20"/>
      <c r="O14" s="20"/>
      <c r="Q14" s="5" t="s">
        <v>4</v>
      </c>
      <c r="S14" s="20"/>
      <c r="T14" s="20"/>
    </row>
    <row r="16" spans="2:20" x14ac:dyDescent="0.25">
      <c r="B16" s="3" t="s">
        <v>5</v>
      </c>
      <c r="C16" s="4"/>
      <c r="D16" s="21" t="s">
        <v>6</v>
      </c>
      <c r="E16" s="22"/>
      <c r="F16" s="1"/>
      <c r="G16" s="3" t="s">
        <v>5</v>
      </c>
      <c r="I16" s="21"/>
      <c r="J16" s="22"/>
      <c r="K16" s="1"/>
      <c r="L16" s="3" t="s">
        <v>5</v>
      </c>
      <c r="N16" s="21"/>
      <c r="O16" s="22"/>
      <c r="P16" s="1"/>
      <c r="Q16" s="3" t="s">
        <v>5</v>
      </c>
      <c r="S16" s="21"/>
      <c r="T16" s="22"/>
    </row>
    <row r="18" spans="2:20" x14ac:dyDescent="0.25">
      <c r="B18" s="5" t="s">
        <v>4</v>
      </c>
      <c r="D18" s="20" t="s">
        <v>6</v>
      </c>
      <c r="E18" s="20"/>
      <c r="F18" s="1"/>
      <c r="G18" s="5" t="s">
        <v>4</v>
      </c>
      <c r="I18" s="20"/>
      <c r="J18" s="20"/>
      <c r="L18" s="5" t="s">
        <v>4</v>
      </c>
      <c r="N18" s="20"/>
      <c r="O18" s="20"/>
      <c r="Q18" s="5" t="s">
        <v>4</v>
      </c>
      <c r="S18" s="20"/>
      <c r="T18" s="20"/>
    </row>
    <row r="19" spans="2:20" x14ac:dyDescent="0.25">
      <c r="B19" s="5" t="s">
        <v>4</v>
      </c>
      <c r="D19" s="20" t="s">
        <v>6</v>
      </c>
      <c r="E19" s="20"/>
      <c r="F19" s="1"/>
      <c r="G19" s="5" t="s">
        <v>4</v>
      </c>
      <c r="I19" s="20"/>
      <c r="J19" s="20"/>
      <c r="L19" s="5" t="s">
        <v>4</v>
      </c>
      <c r="N19" s="20"/>
      <c r="O19" s="20"/>
      <c r="Q19" s="5" t="s">
        <v>4</v>
      </c>
      <c r="S19" s="20"/>
      <c r="T19" s="20"/>
    </row>
    <row r="20" spans="2:20" x14ac:dyDescent="0.25">
      <c r="B20" s="5" t="s">
        <v>4</v>
      </c>
      <c r="D20" s="20" t="s">
        <v>6</v>
      </c>
      <c r="E20" s="20"/>
      <c r="F20" s="1"/>
      <c r="G20" s="5" t="s">
        <v>4</v>
      </c>
      <c r="I20" s="20"/>
      <c r="J20" s="20"/>
      <c r="L20" s="5" t="s">
        <v>4</v>
      </c>
      <c r="N20" s="20"/>
      <c r="O20" s="20"/>
      <c r="Q20" s="5" t="s">
        <v>4</v>
      </c>
      <c r="S20" s="20"/>
      <c r="T20" s="20"/>
    </row>
    <row r="21" spans="2:20" x14ac:dyDescent="0.25">
      <c r="B21" s="5" t="s">
        <v>4</v>
      </c>
      <c r="D21" s="20" t="s">
        <v>6</v>
      </c>
      <c r="E21" s="20"/>
      <c r="F21" s="1"/>
      <c r="G21" s="5" t="s">
        <v>4</v>
      </c>
      <c r="I21" s="20"/>
      <c r="J21" s="20"/>
      <c r="L21" s="5" t="s">
        <v>4</v>
      </c>
      <c r="N21" s="20"/>
      <c r="O21" s="20"/>
      <c r="Q21" s="5" t="s">
        <v>4</v>
      </c>
      <c r="S21" s="20"/>
      <c r="T21" s="20"/>
    </row>
    <row r="22" spans="2:20" x14ac:dyDescent="0.25">
      <c r="B22" s="5" t="s">
        <v>4</v>
      </c>
      <c r="D22" s="20"/>
      <c r="E22" s="20"/>
      <c r="F22" s="1"/>
      <c r="G22" s="5" t="s">
        <v>4</v>
      </c>
      <c r="I22" s="20"/>
      <c r="J22" s="20"/>
      <c r="L22" s="5" t="s">
        <v>4</v>
      </c>
      <c r="N22" s="20"/>
      <c r="O22" s="20"/>
      <c r="Q22" s="5" t="s">
        <v>4</v>
      </c>
      <c r="S22" s="20"/>
      <c r="T22" s="20"/>
    </row>
    <row r="24" spans="2:20" x14ac:dyDescent="0.25">
      <c r="B24" s="3" t="s">
        <v>5</v>
      </c>
      <c r="C24" s="4"/>
      <c r="D24" s="21" t="s">
        <v>6</v>
      </c>
      <c r="E24" s="22"/>
      <c r="F24" s="1"/>
      <c r="G24" s="3" t="s">
        <v>5</v>
      </c>
      <c r="I24" s="21"/>
      <c r="J24" s="22"/>
      <c r="K24" s="1"/>
      <c r="L24" s="3" t="s">
        <v>5</v>
      </c>
      <c r="N24" s="21"/>
      <c r="O24" s="22"/>
      <c r="P24" s="1"/>
      <c r="Q24" s="3" t="s">
        <v>5</v>
      </c>
      <c r="S24" s="21"/>
      <c r="T24" s="22"/>
    </row>
    <row r="25" spans="2:20" x14ac:dyDescent="0.25">
      <c r="D25" t="s">
        <v>6</v>
      </c>
    </row>
    <row r="26" spans="2:20" x14ac:dyDescent="0.25">
      <c r="B26" s="5" t="s">
        <v>4</v>
      </c>
      <c r="D26" s="20" t="s">
        <v>6</v>
      </c>
      <c r="E26" s="20"/>
      <c r="F26" s="1"/>
      <c r="G26" s="5" t="s">
        <v>4</v>
      </c>
      <c r="I26" s="20"/>
      <c r="J26" s="20"/>
      <c r="L26" s="5" t="s">
        <v>4</v>
      </c>
      <c r="N26" s="20"/>
      <c r="O26" s="20"/>
      <c r="Q26" s="5" t="s">
        <v>4</v>
      </c>
      <c r="S26" s="20"/>
      <c r="T26" s="20"/>
    </row>
    <row r="27" spans="2:20" x14ac:dyDescent="0.25">
      <c r="B27" s="5" t="s">
        <v>4</v>
      </c>
      <c r="D27" s="20" t="s">
        <v>6</v>
      </c>
      <c r="E27" s="20"/>
      <c r="F27" s="1"/>
      <c r="G27" s="5" t="s">
        <v>4</v>
      </c>
      <c r="I27" s="20"/>
      <c r="J27" s="20"/>
      <c r="L27" s="5" t="s">
        <v>4</v>
      </c>
      <c r="N27" s="20"/>
      <c r="O27" s="20"/>
      <c r="Q27" s="5" t="s">
        <v>4</v>
      </c>
      <c r="S27" s="20"/>
      <c r="T27" s="20"/>
    </row>
    <row r="28" spans="2:20" x14ac:dyDescent="0.25">
      <c r="B28" s="5" t="s">
        <v>4</v>
      </c>
      <c r="D28" s="20" t="s">
        <v>6</v>
      </c>
      <c r="E28" s="20"/>
      <c r="F28" s="1"/>
      <c r="G28" s="5" t="s">
        <v>4</v>
      </c>
      <c r="I28" s="20"/>
      <c r="J28" s="20"/>
      <c r="L28" s="5" t="s">
        <v>4</v>
      </c>
      <c r="N28" s="20"/>
      <c r="O28" s="20"/>
      <c r="Q28" s="5" t="s">
        <v>4</v>
      </c>
      <c r="S28" s="20"/>
      <c r="T28" s="20"/>
    </row>
    <row r="29" spans="2:20" x14ac:dyDescent="0.25">
      <c r="B29" s="5" t="s">
        <v>4</v>
      </c>
      <c r="D29" s="20"/>
      <c r="E29" s="20"/>
      <c r="F29" s="1"/>
      <c r="G29" s="5" t="s">
        <v>4</v>
      </c>
      <c r="I29" s="20"/>
      <c r="J29" s="20"/>
      <c r="L29" s="5" t="s">
        <v>4</v>
      </c>
      <c r="N29" s="20"/>
      <c r="O29" s="20"/>
      <c r="Q29" s="5" t="s">
        <v>4</v>
      </c>
      <c r="S29" s="20"/>
      <c r="T29" s="20"/>
    </row>
    <row r="30" spans="2:20" x14ac:dyDescent="0.25">
      <c r="B30" s="5" t="s">
        <v>4</v>
      </c>
      <c r="D30" s="20"/>
      <c r="E30" s="20"/>
      <c r="F30" s="1"/>
      <c r="G30" s="5" t="s">
        <v>4</v>
      </c>
      <c r="I30" s="20"/>
      <c r="J30" s="20"/>
      <c r="L30" s="5" t="s">
        <v>4</v>
      </c>
      <c r="N30" s="20"/>
      <c r="O30" s="20"/>
      <c r="Q30" s="5" t="s">
        <v>4</v>
      </c>
      <c r="S30" s="20"/>
      <c r="T30" s="20"/>
    </row>
  </sheetData>
  <mergeCells count="77">
    <mergeCell ref="D5:E6"/>
    <mergeCell ref="I5:J6"/>
    <mergeCell ref="N5:O6"/>
    <mergeCell ref="S5:T6"/>
    <mergeCell ref="D8:E8"/>
    <mergeCell ref="I8:J8"/>
    <mergeCell ref="N8:O8"/>
    <mergeCell ref="S8:T8"/>
    <mergeCell ref="I10:J10"/>
    <mergeCell ref="I11:J11"/>
    <mergeCell ref="I12:J12"/>
    <mergeCell ref="I13:J13"/>
    <mergeCell ref="I14:J14"/>
    <mergeCell ref="D10:E10"/>
    <mergeCell ref="D11:E11"/>
    <mergeCell ref="D12:E12"/>
    <mergeCell ref="D13:E13"/>
    <mergeCell ref="D14:E14"/>
    <mergeCell ref="S10:T10"/>
    <mergeCell ref="S11:T11"/>
    <mergeCell ref="S12:T12"/>
    <mergeCell ref="S13:T13"/>
    <mergeCell ref="S14:T14"/>
    <mergeCell ref="N10:O10"/>
    <mergeCell ref="N11:O11"/>
    <mergeCell ref="N12:O12"/>
    <mergeCell ref="N13:O13"/>
    <mergeCell ref="N14:O14"/>
    <mergeCell ref="D16:E16"/>
    <mergeCell ref="I16:J16"/>
    <mergeCell ref="N16:O16"/>
    <mergeCell ref="S16:T16"/>
    <mergeCell ref="D18:E18"/>
    <mergeCell ref="I18:J18"/>
    <mergeCell ref="N18:O18"/>
    <mergeCell ref="S18:T18"/>
    <mergeCell ref="D19:E19"/>
    <mergeCell ref="I19:J19"/>
    <mergeCell ref="N19:O19"/>
    <mergeCell ref="S19:T19"/>
    <mergeCell ref="D20:E20"/>
    <mergeCell ref="I20:J20"/>
    <mergeCell ref="N20:O20"/>
    <mergeCell ref="S20:T20"/>
    <mergeCell ref="S21:T21"/>
    <mergeCell ref="D22:E22"/>
    <mergeCell ref="I22:J22"/>
    <mergeCell ref="N22:O22"/>
    <mergeCell ref="S22:T22"/>
    <mergeCell ref="D30:E30"/>
    <mergeCell ref="I30:J30"/>
    <mergeCell ref="N30:O30"/>
    <mergeCell ref="S30:T30"/>
    <mergeCell ref="D27:E27"/>
    <mergeCell ref="I27:J27"/>
    <mergeCell ref="N27:O27"/>
    <mergeCell ref="S27:T27"/>
    <mergeCell ref="D28:E28"/>
    <mergeCell ref="I28:J28"/>
    <mergeCell ref="N28:O28"/>
    <mergeCell ref="S28:T28"/>
    <mergeCell ref="J2:L2"/>
    <mergeCell ref="D29:E29"/>
    <mergeCell ref="I29:J29"/>
    <mergeCell ref="N29:O29"/>
    <mergeCell ref="S29:T29"/>
    <mergeCell ref="D24:E24"/>
    <mergeCell ref="I24:J24"/>
    <mergeCell ref="N24:O24"/>
    <mergeCell ref="S24:T24"/>
    <mergeCell ref="D26:E26"/>
    <mergeCell ref="I26:J26"/>
    <mergeCell ref="N26:O26"/>
    <mergeCell ref="S26:T26"/>
    <mergeCell ref="D21:E21"/>
    <mergeCell ref="I21:J21"/>
    <mergeCell ref="N21:O21"/>
  </mergeCells>
  <pageMargins left="0.25" right="0.25" top="0.75" bottom="0.75" header="0.3" footer="0.3"/>
  <pageSetup paperSize="9" scale="7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5F78-948F-4780-8D54-474BEF04A8D7}">
  <dimension ref="A1:M25"/>
  <sheetViews>
    <sheetView workbookViewId="0">
      <selection activeCell="B2" sqref="B2"/>
    </sheetView>
  </sheetViews>
  <sheetFormatPr defaultRowHeight="14.3" x14ac:dyDescent="0.25"/>
  <cols>
    <col min="1" max="2" width="20.625" customWidth="1"/>
    <col min="3" max="3" width="15.25" customWidth="1"/>
    <col min="4" max="4" width="10.625" customWidth="1"/>
    <col min="5" max="5" width="11.75" customWidth="1"/>
    <col min="6" max="7" width="10.625" customWidth="1"/>
    <col min="8" max="8" width="1.625" customWidth="1"/>
    <col min="9" max="9" width="10.625" customWidth="1"/>
    <col min="10" max="10" width="16.5" customWidth="1"/>
    <col min="11" max="11" width="15.375" customWidth="1"/>
    <col min="12" max="12" width="16.375" customWidth="1"/>
    <col min="13" max="13" width="19.875" customWidth="1"/>
  </cols>
  <sheetData>
    <row r="1" spans="1:13" ht="29.25" thickBot="1" x14ac:dyDescent="0.3">
      <c r="A1" s="53" t="s">
        <v>71</v>
      </c>
      <c r="B1" s="54" t="s">
        <v>88</v>
      </c>
      <c r="C1" s="55"/>
      <c r="D1" s="55"/>
      <c r="E1" s="55"/>
      <c r="F1" s="55"/>
      <c r="G1" s="55"/>
      <c r="H1" s="56"/>
      <c r="I1" s="56"/>
      <c r="J1" s="56"/>
      <c r="K1" s="56"/>
      <c r="L1" s="56"/>
      <c r="M1" s="56"/>
    </row>
    <row r="2" spans="1:13" ht="43.5" thickBot="1" x14ac:dyDescent="0.3">
      <c r="A2" s="57" t="s">
        <v>72</v>
      </c>
      <c r="B2" s="58" t="s">
        <v>73</v>
      </c>
      <c r="C2" s="59" t="s">
        <v>74</v>
      </c>
      <c r="D2" s="59" t="s">
        <v>75</v>
      </c>
      <c r="E2" s="59" t="s">
        <v>76</v>
      </c>
      <c r="F2" s="59" t="s">
        <v>77</v>
      </c>
      <c r="G2" s="59" t="s">
        <v>78</v>
      </c>
      <c r="H2" s="57"/>
      <c r="I2" s="59" t="s">
        <v>79</v>
      </c>
      <c r="J2" s="59" t="s">
        <v>80</v>
      </c>
      <c r="K2" s="59" t="s">
        <v>81</v>
      </c>
      <c r="L2" s="59" t="s">
        <v>82</v>
      </c>
      <c r="M2" s="59" t="s">
        <v>83</v>
      </c>
    </row>
    <row r="3" spans="1:13" ht="14.95" thickBot="1" x14ac:dyDescent="0.3">
      <c r="A3" s="60" t="s">
        <v>6</v>
      </c>
      <c r="B3" s="60" t="s">
        <v>6</v>
      </c>
      <c r="C3" s="61" t="s">
        <v>6</v>
      </c>
      <c r="D3" s="61" t="s">
        <v>6</v>
      </c>
      <c r="E3" s="61" t="s">
        <v>6</v>
      </c>
      <c r="F3" s="60"/>
      <c r="G3" s="61"/>
      <c r="H3" s="62" t="s">
        <v>6</v>
      </c>
      <c r="I3" s="61" t="s">
        <v>6</v>
      </c>
      <c r="J3" s="61" t="s">
        <v>6</v>
      </c>
      <c r="K3" s="61" t="s">
        <v>6</v>
      </c>
      <c r="L3" s="61" t="s">
        <v>6</v>
      </c>
      <c r="M3" s="61" t="s">
        <v>6</v>
      </c>
    </row>
    <row r="4" spans="1:13" ht="14.95" thickBot="1" x14ac:dyDescent="0.3">
      <c r="A4" s="60" t="s">
        <v>86</v>
      </c>
      <c r="B4" s="60" t="s">
        <v>73</v>
      </c>
      <c r="C4" s="63">
        <v>1000</v>
      </c>
      <c r="D4" s="63">
        <v>500</v>
      </c>
      <c r="E4" s="63">
        <v>50</v>
      </c>
      <c r="F4" s="64">
        <v>8015</v>
      </c>
      <c r="G4" s="64">
        <f>F4/E4</f>
        <v>160.30000000000001</v>
      </c>
      <c r="H4" s="62" t="s">
        <v>6</v>
      </c>
      <c r="I4" s="61">
        <v>25</v>
      </c>
      <c r="J4" s="65">
        <f>I4/E4</f>
        <v>0.5</v>
      </c>
      <c r="K4" s="61">
        <v>100</v>
      </c>
      <c r="L4" s="64">
        <f>K4*I4</f>
        <v>2500</v>
      </c>
      <c r="M4" s="66">
        <f>L4-F4</f>
        <v>-5515</v>
      </c>
    </row>
    <row r="5" spans="1:13" ht="14.95" thickBot="1" x14ac:dyDescent="0.3">
      <c r="A5" s="60"/>
      <c r="B5" s="60"/>
      <c r="C5" s="63" t="s">
        <v>6</v>
      </c>
      <c r="D5" s="63" t="s">
        <v>6</v>
      </c>
      <c r="E5" s="63">
        <v>1</v>
      </c>
      <c r="F5" s="64">
        <v>0</v>
      </c>
      <c r="G5" s="64">
        <f>F5/E5</f>
        <v>0</v>
      </c>
      <c r="H5" s="62" t="s">
        <v>6</v>
      </c>
      <c r="I5" s="61">
        <v>1</v>
      </c>
      <c r="J5" s="65">
        <f>I5/E5</f>
        <v>1</v>
      </c>
      <c r="K5" s="61">
        <v>0</v>
      </c>
      <c r="L5" s="64">
        <f t="shared" ref="L5:L6" si="0">K5*I5</f>
        <v>0</v>
      </c>
      <c r="M5" s="67">
        <f t="shared" ref="M5:M6" si="1">L5-F5</f>
        <v>0</v>
      </c>
    </row>
    <row r="6" spans="1:13" ht="14.95" thickBot="1" x14ac:dyDescent="0.3">
      <c r="A6" s="60"/>
      <c r="B6" s="60"/>
      <c r="C6" s="63" t="s">
        <v>6</v>
      </c>
      <c r="D6" s="63" t="s">
        <v>6</v>
      </c>
      <c r="E6" s="63">
        <v>1</v>
      </c>
      <c r="F6" s="64">
        <v>0</v>
      </c>
      <c r="G6" s="64">
        <f>F6/E6</f>
        <v>0</v>
      </c>
      <c r="H6" s="62" t="s">
        <v>6</v>
      </c>
      <c r="I6" s="61">
        <v>1</v>
      </c>
      <c r="J6" s="65">
        <f>I6/E6</f>
        <v>1</v>
      </c>
      <c r="K6" s="61">
        <v>0</v>
      </c>
      <c r="L6" s="64">
        <f t="shared" si="0"/>
        <v>0</v>
      </c>
      <c r="M6" s="67">
        <f t="shared" si="1"/>
        <v>0</v>
      </c>
    </row>
    <row r="7" spans="1:13" ht="14.95" thickBot="1" x14ac:dyDescent="0.3">
      <c r="A7" s="60"/>
      <c r="B7" s="60"/>
      <c r="C7" s="63" t="s">
        <v>6</v>
      </c>
      <c r="D7" s="63" t="s">
        <v>6</v>
      </c>
      <c r="E7" s="63">
        <v>1</v>
      </c>
      <c r="F7" s="64">
        <v>0</v>
      </c>
      <c r="G7" s="64">
        <f>F7/E7</f>
        <v>0</v>
      </c>
      <c r="H7" s="62" t="s">
        <v>6</v>
      </c>
      <c r="I7" s="61">
        <v>1</v>
      </c>
      <c r="J7" s="65">
        <f>I7/E7</f>
        <v>1</v>
      </c>
      <c r="K7" s="61">
        <v>0</v>
      </c>
      <c r="L7" s="64">
        <f t="shared" ref="L7" si="2">K7*I7</f>
        <v>0</v>
      </c>
      <c r="M7" s="61"/>
    </row>
    <row r="8" spans="1:13" ht="14.95" thickBot="1" x14ac:dyDescent="0.3">
      <c r="A8" s="60"/>
      <c r="B8" s="60"/>
      <c r="C8" s="63" t="s">
        <v>6</v>
      </c>
      <c r="D8" s="63" t="s">
        <v>6</v>
      </c>
      <c r="E8" s="63">
        <v>1</v>
      </c>
      <c r="F8" s="64">
        <v>0</v>
      </c>
      <c r="G8" s="64">
        <f>F8/E8</f>
        <v>0</v>
      </c>
      <c r="H8" s="62" t="s">
        <v>6</v>
      </c>
      <c r="I8" s="61">
        <v>1</v>
      </c>
      <c r="J8" s="65">
        <f>I8/E8</f>
        <v>1</v>
      </c>
      <c r="K8" s="61">
        <v>0</v>
      </c>
      <c r="L8" s="64">
        <f>K8*I8</f>
        <v>0</v>
      </c>
      <c r="M8" s="67">
        <f>L8-F8</f>
        <v>0</v>
      </c>
    </row>
    <row r="9" spans="1:13" ht="14.95" thickBot="1" x14ac:dyDescent="0.3">
      <c r="A9" s="60"/>
      <c r="B9" s="60"/>
      <c r="C9" s="63"/>
      <c r="D9" s="63"/>
      <c r="E9" s="63" t="s">
        <v>6</v>
      </c>
      <c r="F9" s="64"/>
      <c r="G9" s="61"/>
      <c r="H9" s="62" t="s">
        <v>6</v>
      </c>
      <c r="I9" s="61"/>
      <c r="J9" s="61"/>
      <c r="K9" s="61"/>
      <c r="L9" s="64"/>
      <c r="M9" s="68"/>
    </row>
    <row r="10" spans="1:13" ht="14.95" thickBot="1" x14ac:dyDescent="0.3">
      <c r="A10" s="60" t="s">
        <v>84</v>
      </c>
      <c r="B10" s="60"/>
      <c r="C10" s="63"/>
      <c r="D10" s="63"/>
      <c r="E10" s="63"/>
      <c r="F10" s="64">
        <f>SUM(F4:F8)</f>
        <v>8015</v>
      </c>
      <c r="G10" s="64"/>
      <c r="H10" s="62" t="s">
        <v>6</v>
      </c>
      <c r="I10" s="61"/>
      <c r="J10" s="61"/>
      <c r="K10" s="61"/>
      <c r="L10" s="69">
        <f>SUM(L4:L8)</f>
        <v>2500</v>
      </c>
      <c r="M10" s="70">
        <f>SUM(M4:M8)</f>
        <v>-5515</v>
      </c>
    </row>
    <row r="11" spans="1:13" ht="14.95" thickBot="1" x14ac:dyDescent="0.3">
      <c r="A11" s="60"/>
      <c r="B11" s="60"/>
      <c r="C11" s="63"/>
      <c r="D11" s="63"/>
      <c r="E11" s="63"/>
      <c r="F11" s="64"/>
      <c r="G11" s="64"/>
      <c r="H11" s="62" t="s">
        <v>6</v>
      </c>
      <c r="I11" s="61"/>
      <c r="J11" s="61"/>
      <c r="K11" s="61"/>
      <c r="L11" s="64"/>
      <c r="M11" s="71"/>
    </row>
    <row r="12" spans="1:13" ht="42.15" thickBot="1" x14ac:dyDescent="0.3">
      <c r="A12" s="60" t="s">
        <v>85</v>
      </c>
      <c r="B12" s="60"/>
      <c r="C12" s="63"/>
      <c r="D12" s="63"/>
      <c r="E12" s="63"/>
      <c r="F12" s="64">
        <f>F10/4</f>
        <v>2003.75</v>
      </c>
      <c r="G12" s="64"/>
      <c r="H12" s="62" t="s">
        <v>6</v>
      </c>
      <c r="I12" s="61"/>
      <c r="J12" s="61"/>
      <c r="K12" s="61"/>
      <c r="L12" s="64">
        <f>L10/4</f>
        <v>625</v>
      </c>
      <c r="M12" s="72">
        <f>M10/4</f>
        <v>-1378.75</v>
      </c>
    </row>
    <row r="13" spans="1:13" ht="14.95" thickBot="1" x14ac:dyDescent="0.3">
      <c r="A13" s="60"/>
      <c r="B13" s="60"/>
      <c r="C13" s="63"/>
      <c r="D13" s="63"/>
      <c r="E13" s="63"/>
      <c r="F13" s="64"/>
      <c r="G13" s="64"/>
      <c r="H13" s="62" t="s">
        <v>6</v>
      </c>
      <c r="I13" s="61"/>
      <c r="J13" s="61"/>
      <c r="K13" s="61"/>
      <c r="L13" s="64"/>
      <c r="M13" s="61"/>
    </row>
    <row r="14" spans="1:13" ht="14.95" thickBot="1" x14ac:dyDescent="0.3">
      <c r="A14" s="60"/>
      <c r="B14" s="60"/>
      <c r="C14" s="63"/>
      <c r="D14" s="63"/>
      <c r="E14" s="63"/>
      <c r="F14" s="64"/>
      <c r="G14" s="61"/>
      <c r="H14" s="62" t="s">
        <v>6</v>
      </c>
      <c r="I14" s="61"/>
      <c r="J14" s="61"/>
      <c r="K14" s="61"/>
      <c r="L14" s="64"/>
      <c r="M14" s="61"/>
    </row>
    <row r="15" spans="1:13" ht="14.95" thickBot="1" x14ac:dyDescent="0.3">
      <c r="A15" s="60" t="s">
        <v>87</v>
      </c>
      <c r="B15" s="60" t="s">
        <v>73</v>
      </c>
      <c r="C15" s="63">
        <v>1000</v>
      </c>
      <c r="D15" s="63">
        <v>500</v>
      </c>
      <c r="E15" s="63">
        <v>50</v>
      </c>
      <c r="F15" s="64">
        <v>8015</v>
      </c>
      <c r="G15" s="64">
        <f t="shared" ref="G15:G19" si="3">F15/E15</f>
        <v>160.30000000000001</v>
      </c>
      <c r="H15" s="62" t="s">
        <v>6</v>
      </c>
      <c r="I15" s="61">
        <v>25</v>
      </c>
      <c r="J15" s="65">
        <f>I15/E15</f>
        <v>0.5</v>
      </c>
      <c r="K15" s="61">
        <v>100</v>
      </c>
      <c r="L15" s="64">
        <f>K15*I15</f>
        <v>2500</v>
      </c>
      <c r="M15" s="66">
        <f>L15-F15</f>
        <v>-5515</v>
      </c>
    </row>
    <row r="16" spans="1:13" ht="14.95" thickBot="1" x14ac:dyDescent="0.3">
      <c r="A16" s="60"/>
      <c r="B16" s="60" t="s">
        <v>6</v>
      </c>
      <c r="C16" s="63" t="s">
        <v>6</v>
      </c>
      <c r="D16" s="63" t="s">
        <v>6</v>
      </c>
      <c r="E16" s="63">
        <v>1</v>
      </c>
      <c r="F16" s="64">
        <v>0</v>
      </c>
      <c r="G16" s="64">
        <f t="shared" si="3"/>
        <v>0</v>
      </c>
      <c r="H16" s="62" t="s">
        <v>6</v>
      </c>
      <c r="I16" s="61">
        <v>1</v>
      </c>
      <c r="J16" s="65">
        <f>I16/E16</f>
        <v>1</v>
      </c>
      <c r="K16" s="61">
        <v>0</v>
      </c>
      <c r="L16" s="64"/>
      <c r="M16" s="61"/>
    </row>
    <row r="17" spans="1:13" ht="14.95" thickBot="1" x14ac:dyDescent="0.3">
      <c r="A17" s="60"/>
      <c r="B17" s="60" t="s">
        <v>6</v>
      </c>
      <c r="C17" s="63" t="s">
        <v>6</v>
      </c>
      <c r="D17" s="63" t="s">
        <v>6</v>
      </c>
      <c r="E17" s="63">
        <v>1</v>
      </c>
      <c r="F17" s="64">
        <v>0</v>
      </c>
      <c r="G17" s="64">
        <f t="shared" si="3"/>
        <v>0</v>
      </c>
      <c r="H17" s="62" t="s">
        <v>6</v>
      </c>
      <c r="I17" s="61">
        <v>1</v>
      </c>
      <c r="J17" s="65">
        <f>I17/E17</f>
        <v>1</v>
      </c>
      <c r="K17" s="61">
        <v>0</v>
      </c>
      <c r="L17" s="64">
        <f>K17*I17</f>
        <v>0</v>
      </c>
      <c r="M17" s="66">
        <f>L17-F17</f>
        <v>0</v>
      </c>
    </row>
    <row r="18" spans="1:13" ht="14.95" thickBot="1" x14ac:dyDescent="0.3">
      <c r="A18" s="60"/>
      <c r="B18" s="60" t="s">
        <v>6</v>
      </c>
      <c r="C18" s="63" t="s">
        <v>6</v>
      </c>
      <c r="D18" s="63" t="s">
        <v>6</v>
      </c>
      <c r="E18" s="63">
        <v>1</v>
      </c>
      <c r="F18" s="64">
        <v>0</v>
      </c>
      <c r="G18" s="64">
        <f t="shared" si="3"/>
        <v>0</v>
      </c>
      <c r="H18" s="62" t="s">
        <v>6</v>
      </c>
      <c r="I18" s="61">
        <v>1</v>
      </c>
      <c r="J18" s="65">
        <f>I18/E18</f>
        <v>1</v>
      </c>
      <c r="K18" s="61">
        <v>0</v>
      </c>
      <c r="L18" s="64"/>
      <c r="M18" s="61"/>
    </row>
    <row r="19" spans="1:13" ht="14.95" thickBot="1" x14ac:dyDescent="0.3">
      <c r="A19" s="60"/>
      <c r="B19" s="60"/>
      <c r="C19" s="63"/>
      <c r="D19" s="63"/>
      <c r="E19" s="63">
        <v>1</v>
      </c>
      <c r="F19" s="64">
        <v>0</v>
      </c>
      <c r="G19" s="64">
        <f t="shared" ref="G19" si="4">F19/E19</f>
        <v>0</v>
      </c>
      <c r="H19" s="62" t="s">
        <v>6</v>
      </c>
      <c r="I19" s="61">
        <v>1</v>
      </c>
      <c r="J19" s="65">
        <f>I19/E19</f>
        <v>1</v>
      </c>
      <c r="K19" s="61">
        <v>0</v>
      </c>
      <c r="L19" s="64"/>
      <c r="M19" s="68"/>
    </row>
    <row r="20" spans="1:13" ht="14.95" thickBot="1" x14ac:dyDescent="0.3">
      <c r="A20" s="60" t="s">
        <v>84</v>
      </c>
      <c r="B20" s="60"/>
      <c r="C20" s="63"/>
      <c r="D20" s="63"/>
      <c r="E20" s="63"/>
      <c r="F20" s="64">
        <f>SUM(F15:F19)</f>
        <v>8015</v>
      </c>
      <c r="G20" s="61"/>
      <c r="H20" s="62" t="s">
        <v>6</v>
      </c>
      <c r="I20" s="61"/>
      <c r="J20" s="61"/>
      <c r="K20" s="61"/>
      <c r="L20" s="69">
        <f>SUM(L15:L17)</f>
        <v>2500</v>
      </c>
      <c r="M20" s="70">
        <f>SUM(M15:M17)</f>
        <v>-5515</v>
      </c>
    </row>
    <row r="21" spans="1:13" ht="14.95" thickBot="1" x14ac:dyDescent="0.3">
      <c r="A21" s="60"/>
      <c r="B21" s="60"/>
      <c r="C21" s="63"/>
      <c r="D21" s="63"/>
      <c r="E21" s="63"/>
      <c r="F21" s="64"/>
      <c r="G21" s="61"/>
      <c r="H21" s="62" t="s">
        <v>6</v>
      </c>
      <c r="I21" s="61"/>
      <c r="J21" s="61"/>
      <c r="K21" s="61"/>
      <c r="L21" s="64"/>
      <c r="M21" s="71"/>
    </row>
    <row r="22" spans="1:13" ht="28.55" thickBot="1" x14ac:dyDescent="0.3">
      <c r="A22" s="60" t="s">
        <v>85</v>
      </c>
      <c r="B22" s="60"/>
      <c r="C22" s="63"/>
      <c r="D22" s="63"/>
      <c r="E22" s="63"/>
      <c r="F22" s="64">
        <f>F20/4</f>
        <v>2003.75</v>
      </c>
      <c r="G22" s="61"/>
      <c r="H22" s="62" t="s">
        <v>6</v>
      </c>
      <c r="I22" s="61"/>
      <c r="J22" s="61"/>
      <c r="K22" s="61"/>
      <c r="L22" s="64">
        <f>L20/4</f>
        <v>625</v>
      </c>
      <c r="M22" s="72">
        <f>M20/4</f>
        <v>-1378.75</v>
      </c>
    </row>
    <row r="23" spans="1:13" ht="14.95" thickBot="1" x14ac:dyDescent="0.3">
      <c r="A23" s="73"/>
      <c r="B23" s="73"/>
      <c r="C23" s="74"/>
      <c r="D23" s="74"/>
      <c r="E23" s="74"/>
      <c r="F23" s="75"/>
      <c r="G23" s="76"/>
      <c r="H23" s="77" t="s">
        <v>6</v>
      </c>
      <c r="I23" s="76"/>
      <c r="J23" s="76"/>
      <c r="K23" s="76"/>
      <c r="L23" s="75"/>
      <c r="M23" s="76"/>
    </row>
    <row r="24" spans="1:13" ht="14.95" thickBot="1" x14ac:dyDescent="0.3">
      <c r="A24" s="73"/>
      <c r="B24" s="73"/>
      <c r="C24" s="74"/>
      <c r="D24" s="74"/>
      <c r="E24" s="74"/>
      <c r="F24" s="75"/>
      <c r="G24" s="76"/>
      <c r="H24" s="77" t="s">
        <v>6</v>
      </c>
      <c r="I24" s="76"/>
      <c r="J24" s="76"/>
      <c r="K24" s="76"/>
      <c r="L24" s="75"/>
      <c r="M24" s="76"/>
    </row>
    <row r="25" spans="1:13" ht="14.95" thickBot="1" x14ac:dyDescent="0.3">
      <c r="A25" s="73"/>
      <c r="B25" s="73"/>
      <c r="C25" s="74"/>
      <c r="D25" s="74"/>
      <c r="E25" s="74"/>
      <c r="F25" s="75"/>
      <c r="G25" s="76"/>
      <c r="H25" s="77" t="s">
        <v>6</v>
      </c>
      <c r="I25" s="76"/>
      <c r="J25" s="76"/>
      <c r="K25" s="76"/>
      <c r="L25" s="75"/>
      <c r="M25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079F-BAFE-4F66-9F98-968E7C602858}">
  <dimension ref="B3:M18"/>
  <sheetViews>
    <sheetView topLeftCell="A2" workbookViewId="0">
      <selection activeCell="L16" sqref="L16"/>
    </sheetView>
  </sheetViews>
  <sheetFormatPr defaultRowHeight="14.3" x14ac:dyDescent="0.25"/>
  <cols>
    <col min="1" max="1" width="6.875" customWidth="1"/>
    <col min="2" max="2" width="11.875" customWidth="1"/>
    <col min="6" max="6" width="5.625" customWidth="1"/>
    <col min="7" max="7" width="10.25" customWidth="1"/>
    <col min="10" max="10" width="4.5" customWidth="1"/>
    <col min="11" max="13" width="35.625" customWidth="1"/>
  </cols>
  <sheetData>
    <row r="3" spans="2:13" ht="36" x14ac:dyDescent="0.6">
      <c r="G3" s="30" t="s">
        <v>23</v>
      </c>
      <c r="H3" s="31"/>
      <c r="I3" s="31"/>
      <c r="J3" s="31"/>
      <c r="K3" s="31"/>
    </row>
    <row r="5" spans="2:13" ht="31.25" x14ac:dyDescent="0.55000000000000004">
      <c r="G5" s="32" t="s">
        <v>24</v>
      </c>
      <c r="H5" s="31"/>
      <c r="I5" s="31"/>
      <c r="J5" s="31"/>
      <c r="K5" s="31"/>
    </row>
    <row r="7" spans="2:13" ht="21.75" x14ac:dyDescent="0.4">
      <c r="G7" s="33" t="s">
        <v>25</v>
      </c>
      <c r="H7" s="31"/>
      <c r="I7" s="31"/>
      <c r="J7" s="31"/>
      <c r="K7" s="31"/>
    </row>
    <row r="10" spans="2:13" ht="49.95" customHeight="1" x14ac:dyDescent="0.4">
      <c r="B10" s="34" t="s">
        <v>26</v>
      </c>
      <c r="C10" s="35"/>
      <c r="D10" s="35"/>
      <c r="E10" s="35"/>
      <c r="K10" s="14" t="s">
        <v>27</v>
      </c>
      <c r="L10" s="15" t="s">
        <v>28</v>
      </c>
      <c r="M10" s="15" t="s">
        <v>42</v>
      </c>
    </row>
    <row r="11" spans="2:13" ht="49.95" customHeight="1" x14ac:dyDescent="0.25">
      <c r="K11" s="16" t="s">
        <v>29</v>
      </c>
      <c r="L11" s="17" t="s">
        <v>30</v>
      </c>
      <c r="M11" s="17"/>
    </row>
    <row r="12" spans="2:13" ht="49.95" customHeight="1" x14ac:dyDescent="0.25">
      <c r="G12" s="36" t="s">
        <v>40</v>
      </c>
      <c r="H12" s="37"/>
      <c r="I12" s="37"/>
      <c r="K12" s="16" t="s">
        <v>31</v>
      </c>
      <c r="L12" s="17" t="s">
        <v>32</v>
      </c>
      <c r="M12" s="17"/>
    </row>
    <row r="13" spans="2:13" ht="49.95" customHeight="1" x14ac:dyDescent="0.25">
      <c r="G13" s="37"/>
      <c r="H13" s="37"/>
      <c r="I13" s="37"/>
      <c r="K13" s="16" t="s">
        <v>33</v>
      </c>
      <c r="L13" s="17" t="s">
        <v>34</v>
      </c>
      <c r="M13" s="17"/>
    </row>
    <row r="14" spans="2:13" ht="49.95" customHeight="1" x14ac:dyDescent="0.25">
      <c r="G14" s="37"/>
      <c r="H14" s="37"/>
      <c r="I14" s="37"/>
      <c r="K14" s="16" t="s">
        <v>35</v>
      </c>
      <c r="L14" s="17" t="s">
        <v>34</v>
      </c>
      <c r="M14" s="17"/>
    </row>
    <row r="15" spans="2:13" ht="49.95" customHeight="1" x14ac:dyDescent="0.25">
      <c r="G15" s="28" t="s">
        <v>41</v>
      </c>
      <c r="H15" s="29"/>
      <c r="I15" s="29"/>
      <c r="K15" s="16" t="s">
        <v>36</v>
      </c>
      <c r="L15" s="17" t="s">
        <v>37</v>
      </c>
      <c r="M15" s="17"/>
    </row>
    <row r="16" spans="2:13" ht="49.95" customHeight="1" x14ac:dyDescent="0.25">
      <c r="G16" s="29"/>
      <c r="H16" s="29"/>
      <c r="I16" s="29"/>
      <c r="K16" s="16" t="s">
        <v>38</v>
      </c>
      <c r="L16" s="17" t="s">
        <v>39</v>
      </c>
      <c r="M16" s="17"/>
    </row>
    <row r="17" spans="7:9" ht="14.3" customHeight="1" x14ac:dyDescent="0.25">
      <c r="G17" s="18"/>
      <c r="H17" s="18"/>
      <c r="I17" s="18"/>
    </row>
    <row r="18" spans="7:9" ht="14.3" customHeight="1" x14ac:dyDescent="0.25">
      <c r="G18" s="18"/>
      <c r="H18" s="18"/>
      <c r="I18" s="18"/>
    </row>
  </sheetData>
  <mergeCells count="6">
    <mergeCell ref="G15:I16"/>
    <mergeCell ref="G3:K3"/>
    <mergeCell ref="G5:K5"/>
    <mergeCell ref="G7:K7"/>
    <mergeCell ref="B10:E10"/>
    <mergeCell ref="G12:I14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7511-7F2D-48D0-99E2-62716BADA99E}">
  <dimension ref="A1:E40"/>
  <sheetViews>
    <sheetView workbookViewId="0">
      <selection activeCell="A6" sqref="A6"/>
    </sheetView>
  </sheetViews>
  <sheetFormatPr defaultRowHeight="14.3" x14ac:dyDescent="0.25"/>
  <cols>
    <col min="1" max="1" width="69.875" customWidth="1"/>
    <col min="2" max="2" width="24.25" bestFit="1" customWidth="1"/>
    <col min="3" max="3" width="30.875" bestFit="1" customWidth="1"/>
    <col min="4" max="4" width="29.625" customWidth="1"/>
    <col min="5" max="5" width="31.75" customWidth="1"/>
  </cols>
  <sheetData>
    <row r="1" spans="1:5" ht="15.65" x14ac:dyDescent="0.25">
      <c r="A1" s="38" t="s">
        <v>45</v>
      </c>
      <c r="B1" s="38"/>
      <c r="C1" s="38"/>
      <c r="D1" s="38"/>
      <c r="E1" s="38"/>
    </row>
    <row r="2" spans="1:5" x14ac:dyDescent="0.25">
      <c r="A2" s="39"/>
      <c r="B2" s="39"/>
      <c r="C2" s="39"/>
      <c r="D2" s="39"/>
      <c r="E2" s="39"/>
    </row>
    <row r="3" spans="1:5" x14ac:dyDescent="0.25">
      <c r="A3" s="40" t="s">
        <v>46</v>
      </c>
      <c r="B3" s="40"/>
      <c r="C3" s="41">
        <v>45292</v>
      </c>
      <c r="D3" s="40"/>
      <c r="E3" s="40"/>
    </row>
    <row r="5" spans="1:5" x14ac:dyDescent="0.25">
      <c r="A5" s="42" t="s">
        <v>47</v>
      </c>
      <c r="B5" s="42" t="s">
        <v>48</v>
      </c>
      <c r="C5" s="43" t="s">
        <v>49</v>
      </c>
      <c r="D5" s="42"/>
      <c r="E5" s="42"/>
    </row>
    <row r="6" spans="1:5" x14ac:dyDescent="0.25">
      <c r="A6" s="44">
        <v>7.62</v>
      </c>
      <c r="B6" s="45">
        <v>2.5</v>
      </c>
      <c r="C6" s="46">
        <f>SUM(A6/B6)</f>
        <v>3.048</v>
      </c>
    </row>
    <row r="9" spans="1:5" x14ac:dyDescent="0.25">
      <c r="A9" s="40" t="s">
        <v>50</v>
      </c>
      <c r="B9" s="40"/>
      <c r="C9" s="40"/>
      <c r="D9" s="40"/>
      <c r="E9" s="40"/>
    </row>
    <row r="11" spans="1:5" x14ac:dyDescent="0.25">
      <c r="A11" s="42" t="s">
        <v>51</v>
      </c>
      <c r="B11" s="42" t="s">
        <v>52</v>
      </c>
      <c r="C11" s="43" t="s">
        <v>53</v>
      </c>
      <c r="D11" s="42"/>
      <c r="E11" s="42"/>
    </row>
    <row r="12" spans="1:5" x14ac:dyDescent="0.25">
      <c r="A12" s="44">
        <v>7143</v>
      </c>
      <c r="B12" s="47">
        <v>937</v>
      </c>
      <c r="C12" s="46">
        <f>SUM(A12/B12)</f>
        <v>7.6232657417289218</v>
      </c>
    </row>
    <row r="15" spans="1:5" x14ac:dyDescent="0.25">
      <c r="A15" s="40" t="s">
        <v>54</v>
      </c>
      <c r="B15" s="40"/>
      <c r="C15" s="40"/>
      <c r="D15" s="40"/>
      <c r="E15" s="40"/>
    </row>
    <row r="17" spans="1:5" x14ac:dyDescent="0.25">
      <c r="A17" s="42" t="s">
        <v>55</v>
      </c>
      <c r="B17" s="43" t="s">
        <v>56</v>
      </c>
      <c r="C17" s="42"/>
      <c r="D17" s="42"/>
      <c r="E17" s="42"/>
    </row>
    <row r="18" spans="1:5" x14ac:dyDescent="0.25">
      <c r="A18" s="48">
        <v>0.4</v>
      </c>
      <c r="B18" s="49">
        <f>SUM(1/A18)</f>
        <v>2.5</v>
      </c>
    </row>
    <row r="20" spans="1:5" x14ac:dyDescent="0.25">
      <c r="A20" s="50" t="s">
        <v>57</v>
      </c>
      <c r="B20" s="40"/>
      <c r="C20" s="40"/>
      <c r="D20" s="40"/>
      <c r="E20" s="40"/>
    </row>
    <row r="22" spans="1:5" x14ac:dyDescent="0.25">
      <c r="A22" s="42" t="s">
        <v>58</v>
      </c>
      <c r="B22" s="51" t="s">
        <v>59</v>
      </c>
      <c r="C22" s="43" t="s">
        <v>60</v>
      </c>
    </row>
    <row r="23" spans="1:5" x14ac:dyDescent="0.25">
      <c r="A23" s="44">
        <v>38</v>
      </c>
      <c r="B23" s="48">
        <v>7.0000000000000007E-2</v>
      </c>
      <c r="C23" s="46">
        <f>SUM(A23/B23)</f>
        <v>542.85714285714278</v>
      </c>
    </row>
    <row r="26" spans="1:5" x14ac:dyDescent="0.25">
      <c r="A26" s="50" t="s">
        <v>61</v>
      </c>
      <c r="B26" s="40"/>
      <c r="C26" s="40"/>
      <c r="D26" s="40"/>
      <c r="E26" s="40"/>
    </row>
    <row r="28" spans="1:5" x14ac:dyDescent="0.25">
      <c r="A28" s="51" t="s">
        <v>62</v>
      </c>
      <c r="B28" s="42" t="s">
        <v>63</v>
      </c>
      <c r="C28" s="43" t="s">
        <v>64</v>
      </c>
      <c r="D28" s="42"/>
      <c r="E28" s="42"/>
    </row>
    <row r="29" spans="1:5" x14ac:dyDescent="0.25">
      <c r="A29" s="44">
        <v>500</v>
      </c>
      <c r="B29" s="48">
        <v>7.0000000000000007E-2</v>
      </c>
      <c r="C29" s="46">
        <f>SUM(A29*B29)</f>
        <v>35</v>
      </c>
    </row>
    <row r="32" spans="1:5" x14ac:dyDescent="0.25">
      <c r="A32" s="40" t="s">
        <v>65</v>
      </c>
      <c r="B32" s="40"/>
      <c r="C32" s="40"/>
      <c r="D32" s="40"/>
      <c r="E32" s="40"/>
    </row>
    <row r="33" spans="1:5" x14ac:dyDescent="0.25">
      <c r="A33" s="42"/>
      <c r="B33" s="42"/>
      <c r="C33" s="52"/>
      <c r="D33" s="42"/>
      <c r="E33" s="42"/>
    </row>
    <row r="34" spans="1:5" x14ac:dyDescent="0.25">
      <c r="A34" s="42" t="s">
        <v>66</v>
      </c>
      <c r="B34" s="42" t="s">
        <v>67</v>
      </c>
      <c r="C34" s="43" t="s">
        <v>68</v>
      </c>
      <c r="D34" s="42"/>
      <c r="E34" s="42"/>
    </row>
    <row r="35" spans="1:5" x14ac:dyDescent="0.25">
      <c r="A35" s="45">
        <v>9.5600000000000004E-2</v>
      </c>
      <c r="B35" s="44">
        <v>215</v>
      </c>
      <c r="C35" s="46">
        <f>SUM(B35/(1000*A35))</f>
        <v>2.2489539748953975</v>
      </c>
    </row>
    <row r="38" spans="1:5" x14ac:dyDescent="0.25">
      <c r="A38" t="s">
        <v>69</v>
      </c>
    </row>
    <row r="40" spans="1:5" x14ac:dyDescent="0.25">
      <c r="A40" t="s">
        <v>70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311B-281F-48DE-85A8-727AECE8AF7D}">
  <dimension ref="B2:N23"/>
  <sheetViews>
    <sheetView workbookViewId="0"/>
  </sheetViews>
  <sheetFormatPr defaultRowHeight="14.3" x14ac:dyDescent="0.25"/>
  <cols>
    <col min="2" max="2" width="21.875" customWidth="1"/>
    <col min="3" max="3" width="2.625" customWidth="1"/>
    <col min="4" max="4" width="12.625" customWidth="1"/>
    <col min="5" max="5" width="2.625" customWidth="1"/>
    <col min="6" max="6" width="12.625" customWidth="1"/>
    <col min="7" max="7" width="2.625" customWidth="1"/>
    <col min="8" max="8" width="12.625" customWidth="1"/>
    <col min="9" max="9" width="2.625" customWidth="1"/>
    <col min="10" max="10" width="12.625" customWidth="1"/>
    <col min="11" max="11" width="2.625" customWidth="1"/>
    <col min="12" max="12" width="12.625" customWidth="1"/>
    <col min="13" max="13" width="2.625" customWidth="1"/>
    <col min="14" max="14" width="12.625" customWidth="1"/>
  </cols>
  <sheetData>
    <row r="2" spans="2:14" x14ac:dyDescent="0.25">
      <c r="F2" s="27" t="s">
        <v>20</v>
      </c>
      <c r="G2" s="27"/>
      <c r="H2" s="27"/>
      <c r="I2" s="27"/>
      <c r="J2" s="27"/>
      <c r="K2" s="27"/>
    </row>
    <row r="3" spans="2:14" x14ac:dyDescent="0.25">
      <c r="F3" s="27"/>
      <c r="G3" s="27"/>
      <c r="H3" s="27"/>
      <c r="I3" s="27"/>
      <c r="J3" s="27"/>
      <c r="K3" s="27"/>
    </row>
    <row r="5" spans="2:14" ht="19.05" x14ac:dyDescent="0.35">
      <c r="B5" s="10" t="s">
        <v>21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7" spans="2:14" ht="20.05" customHeight="1" x14ac:dyDescent="0.3">
      <c r="B7" s="11" t="s">
        <v>7</v>
      </c>
      <c r="C7" s="12"/>
      <c r="D7" s="11" t="s">
        <v>8</v>
      </c>
      <c r="E7" s="12"/>
      <c r="F7" s="11" t="s">
        <v>9</v>
      </c>
      <c r="G7" s="12"/>
      <c r="H7" s="11" t="s">
        <v>10</v>
      </c>
      <c r="I7" s="12"/>
      <c r="J7" s="11" t="s">
        <v>11</v>
      </c>
      <c r="K7" s="12"/>
      <c r="L7" s="11" t="s">
        <v>12</v>
      </c>
      <c r="M7" s="12"/>
      <c r="N7" s="11" t="s">
        <v>13</v>
      </c>
    </row>
    <row r="8" spans="2:14" ht="20.05" customHeight="1" x14ac:dyDescent="0.25">
      <c r="B8" s="6">
        <v>58</v>
      </c>
      <c r="D8">
        <v>150</v>
      </c>
      <c r="F8">
        <f>D8*31</f>
        <v>4650</v>
      </c>
      <c r="H8">
        <f>F8*12</f>
        <v>55800</v>
      </c>
      <c r="J8" s="6">
        <f>B8*D8</f>
        <v>8700</v>
      </c>
      <c r="L8" s="6">
        <f>J8*31</f>
        <v>269700</v>
      </c>
      <c r="N8" s="6">
        <f>L8*12</f>
        <v>3236400</v>
      </c>
    </row>
    <row r="10" spans="2:14" ht="19.05" x14ac:dyDescent="0.35">
      <c r="B10" s="9" t="s">
        <v>22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2" spans="2:14" ht="20.05" customHeight="1" x14ac:dyDescent="0.3">
      <c r="B12" s="11" t="s">
        <v>7</v>
      </c>
      <c r="C12" s="12"/>
      <c r="D12" s="11" t="s">
        <v>8</v>
      </c>
      <c r="E12" s="12"/>
      <c r="F12" s="11" t="s">
        <v>9</v>
      </c>
      <c r="G12" s="12"/>
      <c r="H12" s="11" t="s">
        <v>10</v>
      </c>
      <c r="I12" s="12"/>
      <c r="J12" s="11" t="s">
        <v>11</v>
      </c>
      <c r="K12" s="12"/>
      <c r="L12" s="11" t="s">
        <v>12</v>
      </c>
      <c r="M12" s="12"/>
      <c r="N12" s="11" t="s">
        <v>13</v>
      </c>
    </row>
    <row r="13" spans="2:14" ht="20.05" customHeight="1" x14ac:dyDescent="0.25">
      <c r="B13" s="6">
        <v>39</v>
      </c>
      <c r="D13">
        <v>150</v>
      </c>
      <c r="F13">
        <f>D13*31</f>
        <v>4650</v>
      </c>
      <c r="H13">
        <f>F13*12</f>
        <v>55800</v>
      </c>
      <c r="J13" s="6">
        <f>B13*D13</f>
        <v>5850</v>
      </c>
      <c r="L13" s="6">
        <f>J13*31</f>
        <v>181350</v>
      </c>
      <c r="N13" s="6">
        <f>L13*12</f>
        <v>2176200</v>
      </c>
    </row>
    <row r="17" spans="2:4" ht="20.05" customHeight="1" x14ac:dyDescent="0.25">
      <c r="B17" t="s">
        <v>14</v>
      </c>
      <c r="D17" s="6">
        <f>J8-J13</f>
        <v>2850</v>
      </c>
    </row>
    <row r="18" spans="2:4" ht="20.05" customHeight="1" x14ac:dyDescent="0.25">
      <c r="B18" t="s">
        <v>15</v>
      </c>
      <c r="D18" s="6">
        <f>L8-L13</f>
        <v>88350</v>
      </c>
    </row>
    <row r="19" spans="2:4" ht="20.05" customHeight="1" x14ac:dyDescent="0.25">
      <c r="B19" t="s">
        <v>16</v>
      </c>
      <c r="D19" s="6">
        <f>N8-N13</f>
        <v>1060200</v>
      </c>
    </row>
    <row r="20" spans="2:4" x14ac:dyDescent="0.25">
      <c r="B20" t="s">
        <v>6</v>
      </c>
    </row>
    <row r="21" spans="2:4" ht="20.05" customHeight="1" x14ac:dyDescent="0.25">
      <c r="B21" t="s">
        <v>19</v>
      </c>
      <c r="D21" s="13">
        <f>D17/B13</f>
        <v>73.07692307692308</v>
      </c>
    </row>
    <row r="22" spans="2:4" ht="20.05" customHeight="1" x14ac:dyDescent="0.25">
      <c r="B22" t="s">
        <v>18</v>
      </c>
      <c r="D22" s="13">
        <f>D18/B13</f>
        <v>2265.3846153846152</v>
      </c>
    </row>
    <row r="23" spans="2:4" ht="20.05" customHeight="1" x14ac:dyDescent="0.25">
      <c r="B23" t="s">
        <v>17</v>
      </c>
      <c r="D23" s="13">
        <f>D19/B13</f>
        <v>27184.615384615383</v>
      </c>
    </row>
  </sheetData>
  <mergeCells count="1">
    <mergeCell ref="F2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8A58-0B14-4C37-8E26-C57F75746CC1}">
  <dimension ref="B2:T30"/>
  <sheetViews>
    <sheetView workbookViewId="0">
      <selection activeCell="D5" sqref="D5:E6"/>
    </sheetView>
  </sheetViews>
  <sheetFormatPr defaultRowHeight="14.3" x14ac:dyDescent="0.25"/>
  <cols>
    <col min="2" max="2" width="10.625" customWidth="1"/>
    <col min="3" max="3" width="2.625" customWidth="1"/>
    <col min="4" max="7" width="10.625" customWidth="1"/>
    <col min="8" max="8" width="2.625" customWidth="1"/>
    <col min="9" max="12" width="10.625" customWidth="1"/>
    <col min="13" max="13" width="2.625" customWidth="1"/>
    <col min="14" max="17" width="10.625" customWidth="1"/>
    <col min="18" max="18" width="2.625" customWidth="1"/>
    <col min="19" max="20" width="10.625" customWidth="1"/>
  </cols>
  <sheetData>
    <row r="2" spans="2:20" ht="23.8" x14ac:dyDescent="0.4">
      <c r="J2" s="19" t="s">
        <v>43</v>
      </c>
      <c r="K2" s="19"/>
      <c r="L2" s="19"/>
    </row>
    <row r="5" spans="2:20" x14ac:dyDescent="0.25">
      <c r="D5" s="23" t="s">
        <v>0</v>
      </c>
      <c r="E5" s="24"/>
      <c r="F5" s="2"/>
      <c r="G5" s="2"/>
      <c r="I5" s="23" t="s">
        <v>1</v>
      </c>
      <c r="J5" s="24"/>
      <c r="K5" s="2"/>
      <c r="L5" s="2"/>
      <c r="N5" s="23" t="s">
        <v>2</v>
      </c>
      <c r="O5" s="24"/>
      <c r="P5" s="2"/>
      <c r="Q5" s="2"/>
      <c r="S5" s="23" t="s">
        <v>3</v>
      </c>
      <c r="T5" s="24"/>
    </row>
    <row r="6" spans="2:20" x14ac:dyDescent="0.25">
      <c r="D6" s="25"/>
      <c r="E6" s="26"/>
      <c r="F6" s="2"/>
      <c r="G6" s="2"/>
      <c r="I6" s="25"/>
      <c r="J6" s="26"/>
      <c r="K6" s="2"/>
      <c r="L6" s="2"/>
      <c r="N6" s="25"/>
      <c r="O6" s="26"/>
      <c r="P6" s="2"/>
      <c r="Q6" s="2"/>
      <c r="S6" s="25"/>
      <c r="T6" s="26"/>
    </row>
    <row r="8" spans="2:20" x14ac:dyDescent="0.25">
      <c r="B8" s="3" t="s">
        <v>5</v>
      </c>
      <c r="C8" s="4"/>
      <c r="D8" s="21"/>
      <c r="E8" s="22"/>
      <c r="F8" s="1"/>
      <c r="G8" s="3" t="s">
        <v>5</v>
      </c>
      <c r="I8" s="21"/>
      <c r="J8" s="22"/>
      <c r="K8" s="1"/>
      <c r="L8" s="3" t="s">
        <v>5</v>
      </c>
      <c r="N8" s="21"/>
      <c r="O8" s="22"/>
      <c r="P8" s="1"/>
      <c r="Q8" s="3" t="s">
        <v>5</v>
      </c>
      <c r="S8" s="21"/>
      <c r="T8" s="22"/>
    </row>
    <row r="10" spans="2:20" ht="20.05" customHeight="1" x14ac:dyDescent="0.25">
      <c r="B10" s="5" t="s">
        <v>4</v>
      </c>
      <c r="D10" s="31"/>
      <c r="E10" s="31"/>
      <c r="F10" s="1"/>
      <c r="G10" s="5" t="s">
        <v>4</v>
      </c>
      <c r="I10" s="31"/>
      <c r="J10" s="31"/>
      <c r="L10" s="5" t="s">
        <v>4</v>
      </c>
      <c r="N10" s="31"/>
      <c r="O10" s="31"/>
      <c r="Q10" s="5" t="s">
        <v>4</v>
      </c>
      <c r="S10" s="31"/>
      <c r="T10" s="31"/>
    </row>
    <row r="11" spans="2:20" ht="20.05" customHeight="1" x14ac:dyDescent="0.25">
      <c r="B11" s="5" t="s">
        <v>4</v>
      </c>
      <c r="D11" s="31"/>
      <c r="E11" s="31"/>
      <c r="F11" s="1"/>
      <c r="G11" s="5" t="s">
        <v>4</v>
      </c>
      <c r="I11" s="31"/>
      <c r="J11" s="31"/>
      <c r="L11" s="5" t="s">
        <v>4</v>
      </c>
      <c r="N11" s="31"/>
      <c r="O11" s="31"/>
      <c r="Q11" s="5" t="s">
        <v>4</v>
      </c>
      <c r="S11" s="31"/>
      <c r="T11" s="31"/>
    </row>
    <row r="12" spans="2:20" ht="20.05" customHeight="1" x14ac:dyDescent="0.25">
      <c r="B12" s="5" t="s">
        <v>4</v>
      </c>
      <c r="D12" s="31"/>
      <c r="E12" s="31"/>
      <c r="F12" s="1"/>
      <c r="G12" s="5" t="s">
        <v>4</v>
      </c>
      <c r="I12" s="31"/>
      <c r="J12" s="31"/>
      <c r="L12" s="5" t="s">
        <v>4</v>
      </c>
      <c r="N12" s="31"/>
      <c r="O12" s="31"/>
      <c r="Q12" s="5" t="s">
        <v>4</v>
      </c>
      <c r="S12" s="31"/>
      <c r="T12" s="31"/>
    </row>
    <row r="13" spans="2:20" ht="20.05" customHeight="1" x14ac:dyDescent="0.25">
      <c r="B13" s="5" t="s">
        <v>4</v>
      </c>
      <c r="D13" s="31"/>
      <c r="E13" s="31"/>
      <c r="F13" s="1"/>
      <c r="G13" s="5" t="s">
        <v>4</v>
      </c>
      <c r="I13" s="31"/>
      <c r="J13" s="31"/>
      <c r="L13" s="5" t="s">
        <v>4</v>
      </c>
      <c r="N13" s="31"/>
      <c r="O13" s="31"/>
      <c r="Q13" s="5" t="s">
        <v>4</v>
      </c>
      <c r="S13" s="31"/>
      <c r="T13" s="31"/>
    </row>
    <row r="14" spans="2:20" ht="20.05" customHeight="1" x14ac:dyDescent="0.25">
      <c r="B14" s="5" t="s">
        <v>4</v>
      </c>
      <c r="D14" s="31"/>
      <c r="E14" s="31"/>
      <c r="F14" s="1"/>
      <c r="G14" s="5" t="s">
        <v>4</v>
      </c>
      <c r="I14" s="31"/>
      <c r="J14" s="31"/>
      <c r="L14" s="5" t="s">
        <v>4</v>
      </c>
      <c r="N14" s="31"/>
      <c r="O14" s="31"/>
      <c r="Q14" s="5" t="s">
        <v>4</v>
      </c>
      <c r="S14" s="31"/>
      <c r="T14" s="31"/>
    </row>
    <row r="16" spans="2:20" x14ac:dyDescent="0.25">
      <c r="B16" s="3" t="s">
        <v>5</v>
      </c>
      <c r="C16" s="4"/>
      <c r="D16" s="21"/>
      <c r="E16" s="22"/>
      <c r="F16" s="1"/>
      <c r="G16" s="3" t="s">
        <v>5</v>
      </c>
      <c r="I16" s="21"/>
      <c r="J16" s="22"/>
      <c r="K16" s="1"/>
      <c r="L16" s="3" t="s">
        <v>5</v>
      </c>
      <c r="N16" s="21"/>
      <c r="O16" s="22"/>
      <c r="P16" s="1"/>
      <c r="Q16" s="3" t="s">
        <v>5</v>
      </c>
      <c r="S16" s="21"/>
      <c r="T16" s="22"/>
    </row>
    <row r="18" spans="2:20" x14ac:dyDescent="0.25">
      <c r="B18" s="5" t="s">
        <v>4</v>
      </c>
      <c r="D18" s="31"/>
      <c r="E18" s="31"/>
      <c r="F18" s="1"/>
      <c r="G18" s="5" t="s">
        <v>4</v>
      </c>
      <c r="I18" s="31"/>
      <c r="J18" s="31"/>
      <c r="L18" s="5" t="s">
        <v>4</v>
      </c>
      <c r="N18" s="31"/>
      <c r="O18" s="31"/>
      <c r="Q18" s="5" t="s">
        <v>4</v>
      </c>
      <c r="S18" s="31"/>
      <c r="T18" s="31"/>
    </row>
    <row r="19" spans="2:20" x14ac:dyDescent="0.25">
      <c r="B19" s="5" t="s">
        <v>4</v>
      </c>
      <c r="D19" s="31"/>
      <c r="E19" s="31"/>
      <c r="F19" s="1"/>
      <c r="G19" s="5" t="s">
        <v>4</v>
      </c>
      <c r="I19" s="31"/>
      <c r="J19" s="31"/>
      <c r="L19" s="5" t="s">
        <v>4</v>
      </c>
      <c r="N19" s="31"/>
      <c r="O19" s="31"/>
      <c r="Q19" s="5" t="s">
        <v>4</v>
      </c>
      <c r="S19" s="31"/>
      <c r="T19" s="31"/>
    </row>
    <row r="20" spans="2:20" x14ac:dyDescent="0.25">
      <c r="B20" s="5" t="s">
        <v>4</v>
      </c>
      <c r="D20" s="31"/>
      <c r="E20" s="31"/>
      <c r="F20" s="1"/>
      <c r="G20" s="5" t="s">
        <v>4</v>
      </c>
      <c r="I20" s="31"/>
      <c r="J20" s="31"/>
      <c r="L20" s="5" t="s">
        <v>4</v>
      </c>
      <c r="N20" s="31"/>
      <c r="O20" s="31"/>
      <c r="Q20" s="5" t="s">
        <v>4</v>
      </c>
      <c r="S20" s="31"/>
      <c r="T20" s="31"/>
    </row>
    <row r="21" spans="2:20" x14ac:dyDescent="0.25">
      <c r="B21" s="5" t="s">
        <v>4</v>
      </c>
      <c r="D21" s="31"/>
      <c r="E21" s="31"/>
      <c r="F21" s="1"/>
      <c r="G21" s="5" t="s">
        <v>4</v>
      </c>
      <c r="I21" s="31"/>
      <c r="J21" s="31"/>
      <c r="L21" s="5" t="s">
        <v>4</v>
      </c>
      <c r="N21" s="31"/>
      <c r="O21" s="31"/>
      <c r="Q21" s="5" t="s">
        <v>4</v>
      </c>
      <c r="S21" s="31"/>
      <c r="T21" s="31"/>
    </row>
    <row r="22" spans="2:20" x14ac:dyDescent="0.25">
      <c r="B22" s="5" t="s">
        <v>4</v>
      </c>
      <c r="D22" s="31"/>
      <c r="E22" s="31"/>
      <c r="F22" s="1"/>
      <c r="G22" s="5" t="s">
        <v>4</v>
      </c>
      <c r="I22" s="31"/>
      <c r="J22" s="31"/>
      <c r="L22" s="5" t="s">
        <v>4</v>
      </c>
      <c r="N22" s="31"/>
      <c r="O22" s="31"/>
      <c r="Q22" s="5" t="s">
        <v>4</v>
      </c>
      <c r="S22" s="31"/>
      <c r="T22" s="31"/>
    </row>
    <row r="24" spans="2:20" x14ac:dyDescent="0.25">
      <c r="B24" s="3" t="s">
        <v>5</v>
      </c>
      <c r="C24" s="4"/>
      <c r="D24" s="21"/>
      <c r="E24" s="22"/>
      <c r="F24" s="1"/>
      <c r="G24" s="3" t="s">
        <v>5</v>
      </c>
      <c r="I24" s="21"/>
      <c r="J24" s="22"/>
      <c r="K24" s="1"/>
      <c r="L24" s="3" t="s">
        <v>5</v>
      </c>
      <c r="N24" s="21"/>
      <c r="O24" s="22"/>
      <c r="P24" s="1"/>
      <c r="Q24" s="3" t="s">
        <v>5</v>
      </c>
      <c r="S24" s="21"/>
      <c r="T24" s="22"/>
    </row>
    <row r="26" spans="2:20" x14ac:dyDescent="0.25">
      <c r="B26" s="5" t="s">
        <v>4</v>
      </c>
      <c r="D26" s="31"/>
      <c r="E26" s="31"/>
      <c r="F26" s="1"/>
      <c r="G26" s="5" t="s">
        <v>4</v>
      </c>
      <c r="I26" s="31"/>
      <c r="J26" s="31"/>
      <c r="L26" s="5" t="s">
        <v>4</v>
      </c>
      <c r="N26" s="31"/>
      <c r="O26" s="31"/>
      <c r="Q26" s="5" t="s">
        <v>4</v>
      </c>
      <c r="S26" s="31"/>
      <c r="T26" s="31"/>
    </row>
    <row r="27" spans="2:20" x14ac:dyDescent="0.25">
      <c r="B27" s="5" t="s">
        <v>4</v>
      </c>
      <c r="D27" s="31"/>
      <c r="E27" s="31"/>
      <c r="F27" s="1"/>
      <c r="G27" s="5" t="s">
        <v>4</v>
      </c>
      <c r="I27" s="31"/>
      <c r="J27" s="31"/>
      <c r="L27" s="5" t="s">
        <v>4</v>
      </c>
      <c r="N27" s="31"/>
      <c r="O27" s="31"/>
      <c r="Q27" s="5" t="s">
        <v>4</v>
      </c>
      <c r="S27" s="31"/>
      <c r="T27" s="31"/>
    </row>
    <row r="28" spans="2:20" x14ac:dyDescent="0.25">
      <c r="B28" s="5" t="s">
        <v>4</v>
      </c>
      <c r="D28" s="31"/>
      <c r="E28" s="31"/>
      <c r="F28" s="1"/>
      <c r="G28" s="5" t="s">
        <v>4</v>
      </c>
      <c r="I28" s="31"/>
      <c r="J28" s="31"/>
      <c r="L28" s="5" t="s">
        <v>4</v>
      </c>
      <c r="N28" s="31"/>
      <c r="O28" s="31"/>
      <c r="Q28" s="5" t="s">
        <v>4</v>
      </c>
      <c r="S28" s="31"/>
      <c r="T28" s="31"/>
    </row>
    <row r="29" spans="2:20" x14ac:dyDescent="0.25">
      <c r="B29" s="5" t="s">
        <v>4</v>
      </c>
      <c r="D29" s="31"/>
      <c r="E29" s="31"/>
      <c r="F29" s="1"/>
      <c r="G29" s="5" t="s">
        <v>4</v>
      </c>
      <c r="I29" s="31"/>
      <c r="J29" s="31"/>
      <c r="L29" s="5" t="s">
        <v>4</v>
      </c>
      <c r="N29" s="31"/>
      <c r="O29" s="31"/>
      <c r="Q29" s="5" t="s">
        <v>4</v>
      </c>
      <c r="S29" s="31"/>
      <c r="T29" s="31"/>
    </row>
    <row r="30" spans="2:20" x14ac:dyDescent="0.25">
      <c r="B30" s="5" t="s">
        <v>4</v>
      </c>
      <c r="D30" s="31"/>
      <c r="E30" s="31"/>
      <c r="F30" s="1"/>
      <c r="G30" s="5" t="s">
        <v>4</v>
      </c>
      <c r="I30" s="31"/>
      <c r="J30" s="31"/>
      <c r="L30" s="5" t="s">
        <v>4</v>
      </c>
      <c r="N30" s="31"/>
      <c r="O30" s="31"/>
      <c r="Q30" s="5" t="s">
        <v>4</v>
      </c>
      <c r="S30" s="31"/>
      <c r="T30" s="31"/>
    </row>
  </sheetData>
  <mergeCells count="77">
    <mergeCell ref="D8:E8"/>
    <mergeCell ref="I8:J8"/>
    <mergeCell ref="N8:O8"/>
    <mergeCell ref="S8:T8"/>
    <mergeCell ref="J2:L2"/>
    <mergeCell ref="D5:E6"/>
    <mergeCell ref="I5:J6"/>
    <mergeCell ref="N5:O6"/>
    <mergeCell ref="S5:T6"/>
    <mergeCell ref="D10:E10"/>
    <mergeCell ref="I10:J10"/>
    <mergeCell ref="N10:O10"/>
    <mergeCell ref="S10:T10"/>
    <mergeCell ref="D11:E11"/>
    <mergeCell ref="I11:J11"/>
    <mergeCell ref="N11:O11"/>
    <mergeCell ref="S11:T11"/>
    <mergeCell ref="D12:E12"/>
    <mergeCell ref="I12:J12"/>
    <mergeCell ref="N12:O12"/>
    <mergeCell ref="S12:T12"/>
    <mergeCell ref="D13:E13"/>
    <mergeCell ref="I13:J13"/>
    <mergeCell ref="N13:O13"/>
    <mergeCell ref="S13:T13"/>
    <mergeCell ref="D14:E14"/>
    <mergeCell ref="I14:J14"/>
    <mergeCell ref="N14:O14"/>
    <mergeCell ref="S14:T14"/>
    <mergeCell ref="D16:E16"/>
    <mergeCell ref="I16:J16"/>
    <mergeCell ref="N16:O16"/>
    <mergeCell ref="S16:T16"/>
    <mergeCell ref="D18:E18"/>
    <mergeCell ref="I18:J18"/>
    <mergeCell ref="N18:O18"/>
    <mergeCell ref="S18:T18"/>
    <mergeCell ref="D19:E19"/>
    <mergeCell ref="I19:J19"/>
    <mergeCell ref="N19:O19"/>
    <mergeCell ref="S19:T19"/>
    <mergeCell ref="D20:E20"/>
    <mergeCell ref="I20:J20"/>
    <mergeCell ref="N20:O20"/>
    <mergeCell ref="S20:T20"/>
    <mergeCell ref="D21:E21"/>
    <mergeCell ref="I21:J21"/>
    <mergeCell ref="N21:O21"/>
    <mergeCell ref="S21:T21"/>
    <mergeCell ref="D22:E22"/>
    <mergeCell ref="I22:J22"/>
    <mergeCell ref="N22:O22"/>
    <mergeCell ref="S22:T22"/>
    <mergeCell ref="D24:E24"/>
    <mergeCell ref="I24:J24"/>
    <mergeCell ref="N24:O24"/>
    <mergeCell ref="S24:T24"/>
    <mergeCell ref="D26:E26"/>
    <mergeCell ref="I26:J26"/>
    <mergeCell ref="N26:O26"/>
    <mergeCell ref="S26:T26"/>
    <mergeCell ref="D27:E27"/>
    <mergeCell ref="I27:J27"/>
    <mergeCell ref="N27:O27"/>
    <mergeCell ref="S27:T27"/>
    <mergeCell ref="D30:E30"/>
    <mergeCell ref="I30:J30"/>
    <mergeCell ref="N30:O30"/>
    <mergeCell ref="S30:T30"/>
    <mergeCell ref="D28:E28"/>
    <mergeCell ref="I28:J28"/>
    <mergeCell ref="N28:O28"/>
    <mergeCell ref="S28:T28"/>
    <mergeCell ref="D29:E29"/>
    <mergeCell ref="I29:J29"/>
    <mergeCell ref="N29:O29"/>
    <mergeCell ref="S29:T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C74F86EDA9BD489E43E2C33A3A0609" ma:contentTypeVersion="11" ma:contentTypeDescription="Een nieuw document maken." ma:contentTypeScope="" ma:versionID="7494284164e480cc5fb93d9a25ac94cf">
  <xsd:schema xmlns:xsd="http://www.w3.org/2001/XMLSchema" xmlns:xs="http://www.w3.org/2001/XMLSchema" xmlns:p="http://schemas.microsoft.com/office/2006/metadata/properties" xmlns:ns3="d75cfcc1-42a5-4aad-a9ac-8583412c3c0c" targetNamespace="http://schemas.microsoft.com/office/2006/metadata/properties" ma:root="true" ma:fieldsID="093a92ef21b06a615ab7c0bb32e5493b" ns3:_="">
    <xsd:import namespace="d75cfcc1-42a5-4aad-a9ac-8583412c3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fcc1-42a5-4aad-a9ac-8583412c3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59B9A6-DC42-4CCC-95E2-58FD9B828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cfcc1-42a5-4aad-a9ac-8583412c3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7B3A1-B4A4-48C4-9668-AFE3EE41C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671D4-28AE-4C58-8840-9C873AA6F6B4}">
  <ds:schemaRefs>
    <ds:schemaRef ds:uri="http://purl.org/dc/elements/1.1/"/>
    <ds:schemaRef ds:uri="http://www.w3.org/XML/1998/namespace"/>
    <ds:schemaRef ds:uri="d75cfcc1-42a5-4aad-a9ac-8583412c3c0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Campagne</vt:lpstr>
      <vt:lpstr>Campagne overzicht</vt:lpstr>
      <vt:lpstr>Zoekwoord Planning</vt:lpstr>
      <vt:lpstr>KPI Berekenen</vt:lpstr>
      <vt:lpstr>Omzet besparen</vt:lpstr>
      <vt:lpstr>Origineel</vt:lpstr>
      <vt:lpstr>Campagne!Afdrukbereik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Wouda</dc:creator>
  <cp:lastModifiedBy>A Wouda</cp:lastModifiedBy>
  <cp:lastPrinted>2024-02-08T16:25:43Z</cp:lastPrinted>
  <dcterms:created xsi:type="dcterms:W3CDTF">2024-02-07T14:41:23Z</dcterms:created>
  <dcterms:modified xsi:type="dcterms:W3CDTF">2024-05-07T10:25:14Z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0x01010069C74F86EDA9BD489E43E2C33A3A0609</vt:lpwstr>
  </property>
</Properties>
</file>